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5350" yWindow="555" windowWidth="14805" windowHeight="8010"/>
  </bookViews>
  <sheets>
    <sheet name="أرشيف" sheetId="1" r:id="rId1"/>
    <sheet name="إحصاءات" sheetId="5" r:id="rId2"/>
  </sheets>
  <definedNames>
    <definedName name="_xlnm._FilterDatabase" localSheetId="0" hidden="1">أرشيف!$A$2:$BA$80</definedName>
  </definedNames>
  <calcPr calcId="162913"/>
</workbook>
</file>

<file path=xl/calcChain.xml><?xml version="1.0" encoding="utf-8"?>
<calcChain xmlns="http://schemas.openxmlformats.org/spreadsheetml/2006/main">
  <c r="C263" i="5" l="1"/>
  <c r="D263" i="5"/>
  <c r="E263" i="5"/>
  <c r="F263" i="5"/>
  <c r="G263" i="5"/>
  <c r="C264" i="5"/>
  <c r="D264" i="5"/>
  <c r="E264" i="5"/>
  <c r="F264" i="5"/>
  <c r="G264" i="5"/>
  <c r="C265" i="5"/>
  <c r="D265" i="5"/>
  <c r="E265" i="5"/>
  <c r="F265" i="5"/>
  <c r="G265" i="5"/>
  <c r="C266" i="5"/>
  <c r="D266" i="5"/>
  <c r="E266" i="5"/>
  <c r="F266" i="5"/>
  <c r="G266" i="5"/>
  <c r="C267" i="5"/>
  <c r="D267" i="5"/>
  <c r="E267" i="5"/>
  <c r="F267" i="5"/>
  <c r="G267" i="5"/>
  <c r="C268" i="5"/>
  <c r="D268" i="5"/>
  <c r="E268" i="5"/>
  <c r="F268" i="5"/>
  <c r="G268" i="5"/>
  <c r="C269" i="5"/>
  <c r="D269" i="5"/>
  <c r="E269" i="5"/>
  <c r="F269" i="5"/>
  <c r="G269" i="5"/>
  <c r="C270" i="5"/>
  <c r="D270" i="5"/>
  <c r="E270" i="5"/>
  <c r="F270" i="5"/>
  <c r="G270" i="5"/>
  <c r="C271" i="5"/>
  <c r="D271" i="5"/>
  <c r="E271" i="5"/>
  <c r="F271" i="5"/>
  <c r="G271" i="5"/>
  <c r="G262" i="5"/>
  <c r="F262" i="5"/>
  <c r="E262" i="5"/>
  <c r="D262" i="5"/>
  <c r="C262" i="5"/>
  <c r="C345" i="5"/>
  <c r="D345" i="5"/>
  <c r="E345" i="5"/>
  <c r="F345" i="5"/>
  <c r="G345" i="5"/>
  <c r="H345" i="5"/>
  <c r="C343" i="5"/>
  <c r="D343" i="5"/>
  <c r="E343" i="5"/>
  <c r="F343" i="5"/>
  <c r="G343" i="5"/>
  <c r="H343" i="5"/>
  <c r="C344" i="5"/>
  <c r="D344" i="5"/>
  <c r="E344" i="5"/>
  <c r="F344" i="5"/>
  <c r="G344" i="5"/>
  <c r="H344" i="5"/>
  <c r="H342" i="5"/>
  <c r="G342" i="5"/>
  <c r="F342" i="5"/>
  <c r="E342" i="5"/>
  <c r="D342" i="5"/>
  <c r="C342" i="5"/>
  <c r="C319" i="5"/>
  <c r="D319" i="5"/>
  <c r="E319" i="5"/>
  <c r="F319" i="5"/>
  <c r="G319" i="5"/>
  <c r="H319" i="5"/>
  <c r="C320" i="5"/>
  <c r="D320" i="5"/>
  <c r="E320" i="5"/>
  <c r="F320" i="5"/>
  <c r="G320" i="5"/>
  <c r="H320" i="5"/>
  <c r="C321" i="5"/>
  <c r="D321" i="5"/>
  <c r="E321" i="5"/>
  <c r="F321" i="5"/>
  <c r="G321" i="5"/>
  <c r="H321" i="5"/>
  <c r="C322" i="5"/>
  <c r="D322" i="5"/>
  <c r="E322" i="5"/>
  <c r="F322" i="5"/>
  <c r="G322" i="5"/>
  <c r="H322" i="5"/>
  <c r="C323" i="5"/>
  <c r="D323" i="5"/>
  <c r="E323" i="5"/>
  <c r="F323" i="5"/>
  <c r="G323" i="5"/>
  <c r="H323" i="5"/>
  <c r="H318" i="5"/>
  <c r="G318" i="5"/>
  <c r="F318" i="5"/>
  <c r="E318" i="5"/>
  <c r="D318" i="5"/>
  <c r="C318" i="5"/>
  <c r="C331" i="5"/>
  <c r="D331" i="5"/>
  <c r="E331" i="5"/>
  <c r="F331" i="5"/>
  <c r="G331" i="5"/>
  <c r="H331" i="5"/>
  <c r="C332" i="5"/>
  <c r="D332" i="5"/>
  <c r="E332" i="5"/>
  <c r="F332" i="5"/>
  <c r="G332" i="5"/>
  <c r="H332" i="5"/>
  <c r="C333" i="5"/>
  <c r="D333" i="5"/>
  <c r="E333" i="5"/>
  <c r="F333" i="5"/>
  <c r="G333" i="5"/>
  <c r="H333" i="5"/>
  <c r="C334" i="5"/>
  <c r="D334" i="5"/>
  <c r="E334" i="5"/>
  <c r="F334" i="5"/>
  <c r="G334" i="5"/>
  <c r="H334" i="5"/>
  <c r="C335" i="5"/>
  <c r="D335" i="5"/>
  <c r="E335" i="5"/>
  <c r="F335" i="5"/>
  <c r="G335" i="5"/>
  <c r="H335" i="5"/>
  <c r="H330" i="5"/>
  <c r="G330" i="5"/>
  <c r="F330" i="5"/>
  <c r="E330" i="5"/>
  <c r="D330" i="5"/>
  <c r="C330" i="5"/>
  <c r="C307" i="5"/>
  <c r="D307" i="5"/>
  <c r="E307" i="5"/>
  <c r="F307" i="5"/>
  <c r="G307" i="5"/>
  <c r="C308" i="5"/>
  <c r="D308" i="5"/>
  <c r="E308" i="5"/>
  <c r="F308" i="5"/>
  <c r="G308" i="5"/>
  <c r="C309" i="5"/>
  <c r="D309" i="5"/>
  <c r="E309" i="5"/>
  <c r="F309" i="5"/>
  <c r="G309" i="5"/>
  <c r="C310" i="5"/>
  <c r="D310" i="5"/>
  <c r="E310" i="5"/>
  <c r="F310" i="5"/>
  <c r="G310" i="5"/>
  <c r="C311" i="5"/>
  <c r="D311" i="5"/>
  <c r="E311" i="5"/>
  <c r="F311" i="5"/>
  <c r="G311" i="5"/>
  <c r="G306" i="5"/>
  <c r="F306" i="5"/>
  <c r="E306" i="5"/>
  <c r="D306" i="5"/>
  <c r="C306" i="5"/>
  <c r="C295" i="5"/>
  <c r="D295" i="5"/>
  <c r="E295" i="5"/>
  <c r="F295" i="5"/>
  <c r="C296" i="5"/>
  <c r="D296" i="5"/>
  <c r="E296" i="5"/>
  <c r="F296" i="5"/>
  <c r="C297" i="5"/>
  <c r="D297" i="5"/>
  <c r="E297" i="5"/>
  <c r="F297" i="5"/>
  <c r="C298" i="5"/>
  <c r="D298" i="5"/>
  <c r="E298" i="5"/>
  <c r="F298" i="5"/>
  <c r="C299" i="5"/>
  <c r="D299" i="5"/>
  <c r="E299" i="5"/>
  <c r="F299" i="5"/>
  <c r="F294" i="5"/>
  <c r="E294" i="5"/>
  <c r="D294" i="5"/>
  <c r="C294" i="5"/>
  <c r="C279" i="5"/>
  <c r="D279" i="5"/>
  <c r="E279" i="5"/>
  <c r="F279" i="5"/>
  <c r="G279" i="5"/>
  <c r="H279" i="5"/>
  <c r="C280" i="5"/>
  <c r="D280" i="5"/>
  <c r="E280" i="5"/>
  <c r="F280" i="5"/>
  <c r="G280" i="5"/>
  <c r="H280" i="5"/>
  <c r="C281" i="5"/>
  <c r="D281" i="5"/>
  <c r="E281" i="5"/>
  <c r="F281" i="5"/>
  <c r="G281" i="5"/>
  <c r="H281" i="5"/>
  <c r="C282" i="5"/>
  <c r="D282" i="5"/>
  <c r="E282" i="5"/>
  <c r="F282" i="5"/>
  <c r="G282" i="5"/>
  <c r="H282" i="5"/>
  <c r="C283" i="5"/>
  <c r="D283" i="5"/>
  <c r="E283" i="5"/>
  <c r="F283" i="5"/>
  <c r="G283" i="5"/>
  <c r="H283" i="5"/>
  <c r="C284" i="5"/>
  <c r="D284" i="5"/>
  <c r="E284" i="5"/>
  <c r="F284" i="5"/>
  <c r="G284" i="5"/>
  <c r="H284" i="5"/>
  <c r="C285" i="5"/>
  <c r="D285" i="5"/>
  <c r="E285" i="5"/>
  <c r="F285" i="5"/>
  <c r="G285" i="5"/>
  <c r="H285" i="5"/>
  <c r="C286" i="5"/>
  <c r="D286" i="5"/>
  <c r="E286" i="5"/>
  <c r="F286" i="5"/>
  <c r="G286" i="5"/>
  <c r="H286" i="5"/>
  <c r="C287" i="5"/>
  <c r="D287" i="5"/>
  <c r="E287" i="5"/>
  <c r="F287" i="5"/>
  <c r="G287" i="5"/>
  <c r="H287" i="5"/>
  <c r="H278" i="5"/>
  <c r="G278" i="5"/>
  <c r="F278" i="5"/>
  <c r="E278" i="5"/>
  <c r="D278" i="5"/>
  <c r="C278" i="5"/>
  <c r="C255" i="5"/>
  <c r="D255" i="5"/>
  <c r="E255" i="5"/>
  <c r="F255" i="5"/>
  <c r="C247" i="5"/>
  <c r="D247" i="5"/>
  <c r="E247" i="5"/>
  <c r="F247" i="5"/>
  <c r="C248" i="5"/>
  <c r="D248" i="5"/>
  <c r="E248" i="5"/>
  <c r="F248" i="5"/>
  <c r="C249" i="5"/>
  <c r="D249" i="5"/>
  <c r="E249" i="5"/>
  <c r="F249" i="5"/>
  <c r="C250" i="5"/>
  <c r="D250" i="5"/>
  <c r="E250" i="5"/>
  <c r="F250" i="5"/>
  <c r="C251" i="5"/>
  <c r="D251" i="5"/>
  <c r="E251" i="5"/>
  <c r="F251" i="5"/>
  <c r="C252" i="5"/>
  <c r="D252" i="5"/>
  <c r="E252" i="5"/>
  <c r="F252" i="5"/>
  <c r="C253" i="5"/>
  <c r="D253" i="5"/>
  <c r="E253" i="5"/>
  <c r="F253" i="5"/>
  <c r="C254" i="5"/>
  <c r="D254" i="5"/>
  <c r="E254" i="5"/>
  <c r="F254" i="5"/>
  <c r="F246" i="5"/>
  <c r="E246" i="5"/>
  <c r="D246" i="5"/>
  <c r="C246" i="5"/>
  <c r="C231" i="5"/>
  <c r="D231" i="5"/>
  <c r="E231" i="5"/>
  <c r="F231" i="5"/>
  <c r="G231" i="5"/>
  <c r="H231" i="5"/>
  <c r="C232" i="5"/>
  <c r="D232" i="5"/>
  <c r="E232" i="5"/>
  <c r="F232" i="5"/>
  <c r="G232" i="5"/>
  <c r="H232" i="5"/>
  <c r="C233" i="5"/>
  <c r="D233" i="5"/>
  <c r="E233" i="5"/>
  <c r="F233" i="5"/>
  <c r="G233" i="5"/>
  <c r="H233" i="5"/>
  <c r="C234" i="5"/>
  <c r="D234" i="5"/>
  <c r="E234" i="5"/>
  <c r="F234" i="5"/>
  <c r="G234" i="5"/>
  <c r="H234" i="5"/>
  <c r="C235" i="5"/>
  <c r="D235" i="5"/>
  <c r="E235" i="5"/>
  <c r="F235" i="5"/>
  <c r="G235" i="5"/>
  <c r="H235" i="5"/>
  <c r="C236" i="5"/>
  <c r="D236" i="5"/>
  <c r="E236" i="5"/>
  <c r="F236" i="5"/>
  <c r="G236" i="5"/>
  <c r="H236" i="5"/>
  <c r="C237" i="5"/>
  <c r="D237" i="5"/>
  <c r="E237" i="5"/>
  <c r="F237" i="5"/>
  <c r="G237" i="5"/>
  <c r="H237" i="5"/>
  <c r="C238" i="5"/>
  <c r="D238" i="5"/>
  <c r="E238" i="5"/>
  <c r="F238" i="5"/>
  <c r="G238" i="5"/>
  <c r="H238" i="5"/>
  <c r="C239" i="5"/>
  <c r="D239" i="5"/>
  <c r="E239" i="5"/>
  <c r="F239" i="5"/>
  <c r="G239" i="5"/>
  <c r="H239" i="5"/>
  <c r="H230" i="5"/>
  <c r="G230" i="5"/>
  <c r="F230" i="5"/>
  <c r="E230" i="5"/>
  <c r="D230" i="5"/>
  <c r="C230" i="5"/>
  <c r="C215" i="5"/>
  <c r="D215" i="5"/>
  <c r="E215" i="5"/>
  <c r="F215" i="5"/>
  <c r="G215" i="5"/>
  <c r="C216" i="5"/>
  <c r="D216" i="5"/>
  <c r="E216" i="5"/>
  <c r="F216" i="5"/>
  <c r="G216" i="5"/>
  <c r="C217" i="5"/>
  <c r="D217" i="5"/>
  <c r="E217" i="5"/>
  <c r="F217" i="5"/>
  <c r="G217" i="5"/>
  <c r="C218" i="5"/>
  <c r="D218" i="5"/>
  <c r="E218" i="5"/>
  <c r="F218" i="5"/>
  <c r="G218" i="5"/>
  <c r="C219" i="5"/>
  <c r="D219" i="5"/>
  <c r="E219" i="5"/>
  <c r="F219" i="5"/>
  <c r="G219" i="5"/>
  <c r="C220" i="5"/>
  <c r="D220" i="5"/>
  <c r="E220" i="5"/>
  <c r="F220" i="5"/>
  <c r="G220" i="5"/>
  <c r="C221" i="5"/>
  <c r="D221" i="5"/>
  <c r="E221" i="5"/>
  <c r="F221" i="5"/>
  <c r="G221" i="5"/>
  <c r="C222" i="5"/>
  <c r="D222" i="5"/>
  <c r="E222" i="5"/>
  <c r="F222" i="5"/>
  <c r="G222" i="5"/>
  <c r="C223" i="5"/>
  <c r="D223" i="5"/>
  <c r="E223" i="5"/>
  <c r="F223" i="5"/>
  <c r="G223" i="5"/>
  <c r="G214" i="5"/>
  <c r="F214" i="5"/>
  <c r="E214" i="5"/>
  <c r="D214" i="5"/>
  <c r="C214" i="5"/>
  <c r="C199" i="5"/>
  <c r="D199" i="5"/>
  <c r="E199" i="5"/>
  <c r="F199" i="5"/>
  <c r="G199" i="5"/>
  <c r="H199" i="5"/>
  <c r="C200" i="5"/>
  <c r="D200" i="5"/>
  <c r="E200" i="5"/>
  <c r="F200" i="5"/>
  <c r="G200" i="5"/>
  <c r="H200" i="5"/>
  <c r="C201" i="5"/>
  <c r="D201" i="5"/>
  <c r="E201" i="5"/>
  <c r="F201" i="5"/>
  <c r="G201" i="5"/>
  <c r="H201" i="5"/>
  <c r="C202" i="5"/>
  <c r="D202" i="5"/>
  <c r="E202" i="5"/>
  <c r="F202" i="5"/>
  <c r="G202" i="5"/>
  <c r="H202" i="5"/>
  <c r="C203" i="5"/>
  <c r="D203" i="5"/>
  <c r="E203" i="5"/>
  <c r="F203" i="5"/>
  <c r="G203" i="5"/>
  <c r="H203" i="5"/>
  <c r="C204" i="5"/>
  <c r="D204" i="5"/>
  <c r="E204" i="5"/>
  <c r="F204" i="5"/>
  <c r="G204" i="5"/>
  <c r="H204" i="5"/>
  <c r="C205" i="5"/>
  <c r="D205" i="5"/>
  <c r="E205" i="5"/>
  <c r="F205" i="5"/>
  <c r="G205" i="5"/>
  <c r="H205" i="5"/>
  <c r="C206" i="5"/>
  <c r="D206" i="5"/>
  <c r="E206" i="5"/>
  <c r="F206" i="5"/>
  <c r="G206" i="5"/>
  <c r="H206" i="5"/>
  <c r="C207" i="5"/>
  <c r="D207" i="5"/>
  <c r="E207" i="5"/>
  <c r="F207" i="5"/>
  <c r="G207" i="5"/>
  <c r="H207" i="5"/>
  <c r="H198" i="5"/>
  <c r="G198" i="5"/>
  <c r="F198" i="5"/>
  <c r="E198" i="5"/>
  <c r="D198" i="5"/>
  <c r="C198" i="5"/>
  <c r="C191" i="5"/>
  <c r="D191" i="5"/>
  <c r="E191" i="5"/>
  <c r="F191" i="5"/>
  <c r="G191" i="5"/>
  <c r="H191" i="5"/>
  <c r="J191" i="5"/>
  <c r="K191" i="5"/>
  <c r="L191" i="5"/>
  <c r="M191" i="5"/>
  <c r="N191" i="5"/>
  <c r="O191" i="5"/>
  <c r="O190" i="5"/>
  <c r="N190" i="5"/>
  <c r="M190" i="5"/>
  <c r="L190" i="5"/>
  <c r="K190" i="5"/>
  <c r="J190" i="5"/>
  <c r="H190" i="5"/>
  <c r="G190" i="5"/>
  <c r="F190" i="5"/>
  <c r="E190" i="5"/>
  <c r="D190" i="5"/>
  <c r="C190" i="5"/>
  <c r="C170" i="5"/>
  <c r="D170" i="5"/>
  <c r="E170" i="5"/>
  <c r="F170" i="5"/>
  <c r="G170" i="5"/>
  <c r="H170" i="5"/>
  <c r="J170" i="5"/>
  <c r="K170" i="5"/>
  <c r="L170" i="5"/>
  <c r="M170" i="5"/>
  <c r="N170" i="5"/>
  <c r="O170" i="5"/>
  <c r="C171" i="5"/>
  <c r="D171" i="5"/>
  <c r="E171" i="5"/>
  <c r="F171" i="5"/>
  <c r="G171" i="5"/>
  <c r="H171" i="5"/>
  <c r="J171" i="5"/>
  <c r="K171" i="5"/>
  <c r="L171" i="5"/>
  <c r="M171" i="5"/>
  <c r="N171" i="5"/>
  <c r="O171" i="5"/>
  <c r="C172" i="5"/>
  <c r="D172" i="5"/>
  <c r="E172" i="5"/>
  <c r="F172" i="5"/>
  <c r="G172" i="5"/>
  <c r="H172" i="5"/>
  <c r="J172" i="5"/>
  <c r="K172" i="5"/>
  <c r="L172" i="5"/>
  <c r="M172" i="5"/>
  <c r="N172" i="5"/>
  <c r="O172" i="5"/>
  <c r="C173" i="5"/>
  <c r="D173" i="5"/>
  <c r="E173" i="5"/>
  <c r="F173" i="5"/>
  <c r="G173" i="5"/>
  <c r="H173" i="5"/>
  <c r="J173" i="5"/>
  <c r="K173" i="5"/>
  <c r="L173" i="5"/>
  <c r="M173" i="5"/>
  <c r="N173" i="5"/>
  <c r="O173" i="5"/>
  <c r="C174" i="5"/>
  <c r="D174" i="5"/>
  <c r="E174" i="5"/>
  <c r="F174" i="5"/>
  <c r="G174" i="5"/>
  <c r="H174" i="5"/>
  <c r="J174" i="5"/>
  <c r="K174" i="5"/>
  <c r="L174" i="5"/>
  <c r="M174" i="5"/>
  <c r="N174" i="5"/>
  <c r="O174" i="5"/>
  <c r="O169" i="5"/>
  <c r="N169" i="5"/>
  <c r="M169" i="5"/>
  <c r="L169" i="5"/>
  <c r="K169" i="5"/>
  <c r="J169" i="5"/>
  <c r="H169" i="5"/>
  <c r="G169" i="5"/>
  <c r="F169" i="5"/>
  <c r="E169" i="5"/>
  <c r="D169" i="5"/>
  <c r="C169" i="5"/>
  <c r="C146" i="5"/>
  <c r="D146" i="5"/>
  <c r="E146" i="5"/>
  <c r="F146" i="5"/>
  <c r="G146" i="5"/>
  <c r="H146" i="5"/>
  <c r="J146" i="5"/>
  <c r="K146" i="5"/>
  <c r="L146" i="5"/>
  <c r="M146" i="5"/>
  <c r="N146" i="5"/>
  <c r="O146" i="5"/>
  <c r="C147" i="5"/>
  <c r="D147" i="5"/>
  <c r="E147" i="5"/>
  <c r="F147" i="5"/>
  <c r="G147" i="5"/>
  <c r="H147" i="5"/>
  <c r="J147" i="5"/>
  <c r="K147" i="5"/>
  <c r="L147" i="5"/>
  <c r="M147" i="5"/>
  <c r="N147" i="5"/>
  <c r="O147" i="5"/>
  <c r="C148" i="5"/>
  <c r="D148" i="5"/>
  <c r="E148" i="5"/>
  <c r="F148" i="5"/>
  <c r="G148" i="5"/>
  <c r="H148" i="5"/>
  <c r="J148" i="5"/>
  <c r="K148" i="5"/>
  <c r="L148" i="5"/>
  <c r="M148" i="5"/>
  <c r="N148" i="5"/>
  <c r="O148" i="5"/>
  <c r="C149" i="5"/>
  <c r="D149" i="5"/>
  <c r="E149" i="5"/>
  <c r="F149" i="5"/>
  <c r="G149" i="5"/>
  <c r="H149" i="5"/>
  <c r="J149" i="5"/>
  <c r="K149" i="5"/>
  <c r="L149" i="5"/>
  <c r="M149" i="5"/>
  <c r="N149" i="5"/>
  <c r="O149" i="5"/>
  <c r="O145" i="5"/>
  <c r="N145" i="5"/>
  <c r="M145" i="5"/>
  <c r="L145" i="5"/>
  <c r="K145" i="5"/>
  <c r="J145" i="5"/>
  <c r="H145" i="5"/>
  <c r="G145" i="5"/>
  <c r="F145" i="5"/>
  <c r="E145" i="5"/>
  <c r="D145" i="5"/>
  <c r="C145" i="5"/>
  <c r="C124" i="5"/>
  <c r="D124" i="5"/>
  <c r="E124" i="5"/>
  <c r="F124" i="5"/>
  <c r="G124" i="5"/>
  <c r="H124" i="5"/>
  <c r="J124" i="5"/>
  <c r="K124" i="5"/>
  <c r="L124" i="5"/>
  <c r="M124" i="5"/>
  <c r="N124" i="5"/>
  <c r="O124" i="5"/>
  <c r="C125" i="5"/>
  <c r="D125" i="5"/>
  <c r="E125" i="5"/>
  <c r="F125" i="5"/>
  <c r="G125" i="5"/>
  <c r="H125" i="5"/>
  <c r="J125" i="5"/>
  <c r="K125" i="5"/>
  <c r="L125" i="5"/>
  <c r="M125" i="5"/>
  <c r="N125" i="5"/>
  <c r="O125" i="5"/>
  <c r="C126" i="5"/>
  <c r="D126" i="5"/>
  <c r="E126" i="5"/>
  <c r="F126" i="5"/>
  <c r="G126" i="5"/>
  <c r="H126" i="5"/>
  <c r="J126" i="5"/>
  <c r="K126" i="5"/>
  <c r="L126" i="5"/>
  <c r="M126" i="5"/>
  <c r="N126" i="5"/>
  <c r="O126" i="5"/>
  <c r="O123" i="5"/>
  <c r="N123" i="5"/>
  <c r="M123" i="5"/>
  <c r="L123" i="5"/>
  <c r="K123" i="5"/>
  <c r="J123" i="5"/>
  <c r="H123" i="5"/>
  <c r="G123" i="5"/>
  <c r="F123" i="5"/>
  <c r="E123" i="5"/>
  <c r="D123" i="5"/>
  <c r="C123" i="5"/>
  <c r="C101" i="5"/>
  <c r="D101" i="5"/>
  <c r="E101" i="5"/>
  <c r="F101" i="5"/>
  <c r="G101" i="5"/>
  <c r="H101" i="5"/>
  <c r="J101" i="5"/>
  <c r="K101" i="5"/>
  <c r="L101" i="5"/>
  <c r="M101" i="5"/>
  <c r="N101" i="5"/>
  <c r="O101" i="5"/>
  <c r="C102" i="5"/>
  <c r="D102" i="5"/>
  <c r="E102" i="5"/>
  <c r="F102" i="5"/>
  <c r="G102" i="5"/>
  <c r="H102" i="5"/>
  <c r="J102" i="5"/>
  <c r="K102" i="5"/>
  <c r="L102" i="5"/>
  <c r="M102" i="5"/>
  <c r="N102" i="5"/>
  <c r="O102" i="5"/>
  <c r="C103" i="5"/>
  <c r="D103" i="5"/>
  <c r="E103" i="5"/>
  <c r="F103" i="5"/>
  <c r="G103" i="5"/>
  <c r="H103" i="5"/>
  <c r="J103" i="5"/>
  <c r="K103" i="5"/>
  <c r="L103" i="5"/>
  <c r="M103" i="5"/>
  <c r="N103" i="5"/>
  <c r="O103" i="5"/>
  <c r="C104" i="5"/>
  <c r="D104" i="5"/>
  <c r="E104" i="5"/>
  <c r="F104" i="5"/>
  <c r="G104" i="5"/>
  <c r="H104" i="5"/>
  <c r="J104" i="5"/>
  <c r="K104" i="5"/>
  <c r="L104" i="5"/>
  <c r="M104" i="5"/>
  <c r="N104" i="5"/>
  <c r="O104" i="5"/>
  <c r="C105" i="5"/>
  <c r="D105" i="5"/>
  <c r="E105" i="5"/>
  <c r="F105" i="5"/>
  <c r="G105" i="5"/>
  <c r="H105" i="5"/>
  <c r="J105" i="5"/>
  <c r="K105" i="5"/>
  <c r="L105" i="5"/>
  <c r="M105" i="5"/>
  <c r="N105" i="5"/>
  <c r="O105" i="5"/>
  <c r="O100" i="5"/>
  <c r="N100" i="5"/>
  <c r="M100" i="5"/>
  <c r="L100" i="5"/>
  <c r="K100" i="5"/>
  <c r="J100" i="5"/>
  <c r="H100" i="5"/>
  <c r="G100" i="5"/>
  <c r="F100" i="5"/>
  <c r="E100" i="5"/>
  <c r="D100" i="5"/>
  <c r="C100" i="5"/>
  <c r="C77" i="5"/>
  <c r="D77" i="5"/>
  <c r="E77" i="5"/>
  <c r="F77" i="5"/>
  <c r="G77" i="5"/>
  <c r="H77" i="5"/>
  <c r="J77" i="5"/>
  <c r="K77" i="5"/>
  <c r="L77" i="5"/>
  <c r="M77" i="5"/>
  <c r="N77" i="5"/>
  <c r="O77" i="5"/>
  <c r="C78" i="5"/>
  <c r="D78" i="5"/>
  <c r="E78" i="5"/>
  <c r="F78" i="5"/>
  <c r="G78" i="5"/>
  <c r="H78" i="5"/>
  <c r="J78" i="5"/>
  <c r="K78" i="5"/>
  <c r="L78" i="5"/>
  <c r="M78" i="5"/>
  <c r="N78" i="5"/>
  <c r="O78" i="5"/>
  <c r="C79" i="5"/>
  <c r="D79" i="5"/>
  <c r="E79" i="5"/>
  <c r="F79" i="5"/>
  <c r="G79" i="5"/>
  <c r="H79" i="5"/>
  <c r="J79" i="5"/>
  <c r="K79" i="5"/>
  <c r="L79" i="5"/>
  <c r="M79" i="5"/>
  <c r="N79" i="5"/>
  <c r="O79" i="5"/>
  <c r="C80" i="5"/>
  <c r="D80" i="5"/>
  <c r="E80" i="5"/>
  <c r="F80" i="5"/>
  <c r="G80" i="5"/>
  <c r="H80" i="5"/>
  <c r="J80" i="5"/>
  <c r="K80" i="5"/>
  <c r="L80" i="5"/>
  <c r="M80" i="5"/>
  <c r="N80" i="5"/>
  <c r="O80" i="5"/>
  <c r="O76" i="5"/>
  <c r="N76" i="5"/>
  <c r="M76" i="5"/>
  <c r="L76" i="5"/>
  <c r="K76" i="5"/>
  <c r="J76" i="5"/>
  <c r="H76" i="5"/>
  <c r="G76" i="5"/>
  <c r="F76" i="5"/>
  <c r="E76" i="5"/>
  <c r="D76" i="5"/>
  <c r="C76" i="5"/>
  <c r="C53" i="5"/>
  <c r="D53" i="5"/>
  <c r="E53" i="5"/>
  <c r="F53" i="5"/>
  <c r="G53" i="5"/>
  <c r="H53" i="5"/>
  <c r="J53" i="5"/>
  <c r="K53" i="5"/>
  <c r="L53" i="5"/>
  <c r="M53" i="5"/>
  <c r="N53" i="5"/>
  <c r="O53" i="5"/>
  <c r="C54" i="5"/>
  <c r="D54" i="5"/>
  <c r="E54" i="5"/>
  <c r="F54" i="5"/>
  <c r="G54" i="5"/>
  <c r="H54" i="5"/>
  <c r="J54" i="5"/>
  <c r="K54" i="5"/>
  <c r="L54" i="5"/>
  <c r="M54" i="5"/>
  <c r="N54" i="5"/>
  <c r="O54" i="5"/>
  <c r="C55" i="5"/>
  <c r="D55" i="5"/>
  <c r="E55" i="5"/>
  <c r="F55" i="5"/>
  <c r="G55" i="5"/>
  <c r="H55" i="5"/>
  <c r="J55" i="5"/>
  <c r="K55" i="5"/>
  <c r="L55" i="5"/>
  <c r="M55" i="5"/>
  <c r="N55" i="5"/>
  <c r="O55" i="5"/>
  <c r="C56" i="5"/>
  <c r="D56" i="5"/>
  <c r="E56" i="5"/>
  <c r="F56" i="5"/>
  <c r="G56" i="5"/>
  <c r="H56" i="5"/>
  <c r="J56" i="5"/>
  <c r="K56" i="5"/>
  <c r="L56" i="5"/>
  <c r="M56" i="5"/>
  <c r="N56" i="5"/>
  <c r="O56" i="5"/>
  <c r="C57" i="5"/>
  <c r="D57" i="5"/>
  <c r="E57" i="5"/>
  <c r="F57" i="5"/>
  <c r="G57" i="5"/>
  <c r="H57" i="5"/>
  <c r="J57" i="5"/>
  <c r="K57" i="5"/>
  <c r="L57" i="5"/>
  <c r="M57" i="5"/>
  <c r="N57" i="5"/>
  <c r="O57" i="5"/>
  <c r="O52" i="5"/>
  <c r="N52" i="5"/>
  <c r="M52" i="5"/>
  <c r="L52" i="5"/>
  <c r="K52" i="5"/>
  <c r="J52" i="5"/>
  <c r="H52" i="5"/>
  <c r="G52" i="5"/>
  <c r="F52" i="5"/>
  <c r="E52" i="5"/>
  <c r="D52" i="5"/>
  <c r="C52" i="5"/>
  <c r="C23" i="5"/>
  <c r="D23" i="5"/>
  <c r="E23" i="5"/>
  <c r="F23" i="5"/>
  <c r="G23" i="5"/>
  <c r="H23" i="5"/>
  <c r="J23" i="5"/>
  <c r="K23" i="5"/>
  <c r="L23" i="5"/>
  <c r="M23" i="5"/>
  <c r="N23" i="5"/>
  <c r="O23" i="5"/>
  <c r="C24" i="5"/>
  <c r="D24" i="5"/>
  <c r="E24" i="5"/>
  <c r="F24" i="5"/>
  <c r="G24" i="5"/>
  <c r="H24" i="5"/>
  <c r="J24" i="5"/>
  <c r="K24" i="5"/>
  <c r="L24" i="5"/>
  <c r="M24" i="5"/>
  <c r="N24" i="5"/>
  <c r="O24" i="5"/>
  <c r="C25" i="5"/>
  <c r="D25" i="5"/>
  <c r="E25" i="5"/>
  <c r="F25" i="5"/>
  <c r="G25" i="5"/>
  <c r="H25" i="5"/>
  <c r="J25" i="5"/>
  <c r="K25" i="5"/>
  <c r="L25" i="5"/>
  <c r="M25" i="5"/>
  <c r="N25" i="5"/>
  <c r="O25" i="5"/>
  <c r="C26" i="5"/>
  <c r="D26" i="5"/>
  <c r="E26" i="5"/>
  <c r="F26" i="5"/>
  <c r="G26" i="5"/>
  <c r="H26" i="5"/>
  <c r="J26" i="5"/>
  <c r="K26" i="5"/>
  <c r="L26" i="5"/>
  <c r="M26" i="5"/>
  <c r="N26" i="5"/>
  <c r="O26" i="5"/>
  <c r="C27" i="5"/>
  <c r="D27" i="5"/>
  <c r="E27" i="5"/>
  <c r="F27" i="5"/>
  <c r="G27" i="5"/>
  <c r="H27" i="5"/>
  <c r="J27" i="5"/>
  <c r="K27" i="5"/>
  <c r="L27" i="5"/>
  <c r="M27" i="5"/>
  <c r="N27" i="5"/>
  <c r="O27" i="5"/>
  <c r="C28" i="5"/>
  <c r="D28" i="5"/>
  <c r="E28" i="5"/>
  <c r="F28" i="5"/>
  <c r="G28" i="5"/>
  <c r="H28" i="5"/>
  <c r="J28" i="5"/>
  <c r="K28" i="5"/>
  <c r="L28" i="5"/>
  <c r="M28" i="5"/>
  <c r="N28" i="5"/>
  <c r="O28" i="5"/>
  <c r="C29" i="5"/>
  <c r="D29" i="5"/>
  <c r="E29" i="5"/>
  <c r="F29" i="5"/>
  <c r="G29" i="5"/>
  <c r="H29" i="5"/>
  <c r="J29" i="5"/>
  <c r="K29" i="5"/>
  <c r="L29" i="5"/>
  <c r="M29" i="5"/>
  <c r="N29" i="5"/>
  <c r="O29" i="5"/>
  <c r="C30" i="5"/>
  <c r="D30" i="5"/>
  <c r="E30" i="5"/>
  <c r="F30" i="5"/>
  <c r="G30" i="5"/>
  <c r="H30" i="5"/>
  <c r="J30" i="5"/>
  <c r="K30" i="5"/>
  <c r="L30" i="5"/>
  <c r="M30" i="5"/>
  <c r="N30" i="5"/>
  <c r="O30" i="5"/>
  <c r="C31" i="5"/>
  <c r="D31" i="5"/>
  <c r="E31" i="5"/>
  <c r="F31" i="5"/>
  <c r="G31" i="5"/>
  <c r="H31" i="5"/>
  <c r="J31" i="5"/>
  <c r="K31" i="5"/>
  <c r="L31" i="5"/>
  <c r="M31" i="5"/>
  <c r="N31" i="5"/>
  <c r="O31" i="5"/>
  <c r="O22" i="5"/>
  <c r="N22" i="5"/>
  <c r="M22" i="5"/>
  <c r="L22" i="5"/>
  <c r="K22" i="5"/>
  <c r="J22" i="5"/>
  <c r="H22" i="5"/>
  <c r="G22" i="5"/>
  <c r="F22" i="5"/>
  <c r="E22" i="5"/>
  <c r="D22" i="5"/>
  <c r="C22" i="5"/>
  <c r="E182" i="5"/>
  <c r="E181" i="5"/>
  <c r="D182" i="5"/>
  <c r="D181" i="5"/>
  <c r="E157" i="5"/>
  <c r="E158" i="5"/>
  <c r="E159" i="5"/>
  <c r="E160" i="5"/>
  <c r="E161" i="5"/>
  <c r="E156" i="5"/>
  <c r="D157" i="5"/>
  <c r="D158" i="5"/>
  <c r="D159" i="5"/>
  <c r="D160" i="5"/>
  <c r="D161" i="5"/>
  <c r="D156" i="5"/>
  <c r="E134" i="5"/>
  <c r="E135" i="5"/>
  <c r="E136" i="5"/>
  <c r="E137" i="5"/>
  <c r="E133" i="5"/>
  <c r="D134" i="5"/>
  <c r="D135" i="5"/>
  <c r="D136" i="5"/>
  <c r="D137" i="5"/>
  <c r="D133" i="5"/>
  <c r="E113" i="5"/>
  <c r="E114" i="5"/>
  <c r="E115" i="5"/>
  <c r="E112" i="5"/>
  <c r="D113" i="5"/>
  <c r="D114" i="5"/>
  <c r="D115" i="5"/>
  <c r="D112" i="5"/>
  <c r="E92" i="5"/>
  <c r="E88" i="5"/>
  <c r="E89" i="5"/>
  <c r="E90" i="5"/>
  <c r="E91" i="5"/>
  <c r="E87" i="5"/>
  <c r="D88" i="5"/>
  <c r="D89" i="5"/>
  <c r="D90" i="5"/>
  <c r="D91" i="5"/>
  <c r="D92" i="5"/>
  <c r="D87" i="5"/>
  <c r="E65" i="5"/>
  <c r="E66" i="5"/>
  <c r="E67" i="5"/>
  <c r="E68" i="5"/>
  <c r="E64" i="5"/>
  <c r="D65" i="5"/>
  <c r="D66" i="5"/>
  <c r="D67" i="5"/>
  <c r="D68" i="5"/>
  <c r="D64" i="5"/>
  <c r="E40" i="5"/>
  <c r="E41" i="5"/>
  <c r="E42" i="5"/>
  <c r="E43" i="5"/>
  <c r="E44" i="5"/>
  <c r="E39" i="5"/>
  <c r="D40" i="5"/>
  <c r="D41" i="5"/>
  <c r="D42" i="5"/>
  <c r="D43" i="5"/>
  <c r="D44" i="5"/>
  <c r="D39" i="5"/>
  <c r="E14" i="5"/>
  <c r="E6" i="5"/>
  <c r="E7" i="5"/>
  <c r="E8" i="5"/>
  <c r="E9" i="5"/>
  <c r="E10" i="5"/>
  <c r="E11" i="5"/>
  <c r="E12" i="5"/>
  <c r="E13" i="5"/>
  <c r="E5" i="5"/>
  <c r="D6" i="5"/>
  <c r="D7" i="5"/>
  <c r="D8" i="5"/>
  <c r="D9" i="5"/>
  <c r="D10" i="5"/>
  <c r="D11" i="5"/>
  <c r="D12" i="5"/>
  <c r="D13" i="5"/>
  <c r="D14" i="5"/>
  <c r="D5" i="5"/>
  <c r="C182" i="5"/>
  <c r="C181" i="5"/>
  <c r="C157" i="5"/>
  <c r="C158" i="5"/>
  <c r="C159" i="5"/>
  <c r="C160" i="5"/>
  <c r="C161" i="5"/>
  <c r="C156" i="5"/>
  <c r="C134" i="5"/>
  <c r="C135" i="5"/>
  <c r="C136" i="5"/>
  <c r="C137" i="5"/>
  <c r="C133" i="5"/>
  <c r="C113" i="5"/>
  <c r="C114" i="5"/>
  <c r="C115" i="5"/>
  <c r="C112" i="5"/>
  <c r="C88" i="5"/>
  <c r="C89" i="5"/>
  <c r="C90" i="5"/>
  <c r="C91" i="5"/>
  <c r="C92" i="5"/>
  <c r="C87" i="5"/>
  <c r="C65" i="5"/>
  <c r="C66" i="5"/>
  <c r="C67" i="5"/>
  <c r="C68" i="5"/>
  <c r="C64" i="5"/>
  <c r="C40" i="5"/>
  <c r="C41" i="5"/>
  <c r="C42" i="5"/>
  <c r="C43" i="5"/>
  <c r="C44" i="5"/>
  <c r="C39" i="5"/>
  <c r="C6" i="5"/>
  <c r="C7" i="5"/>
  <c r="C8" i="5"/>
  <c r="C9" i="5"/>
  <c r="C10" i="5"/>
  <c r="C11" i="5"/>
  <c r="C12" i="5"/>
  <c r="C13" i="5"/>
  <c r="C14" i="5"/>
  <c r="C5" i="5"/>
  <c r="C240" i="5" l="1"/>
  <c r="G240" i="5"/>
  <c r="C256" i="5"/>
  <c r="C288" i="5"/>
  <c r="E346" i="5"/>
  <c r="E224" i="5"/>
  <c r="G312" i="5"/>
  <c r="D346" i="5"/>
  <c r="H267" i="5"/>
  <c r="H217" i="5"/>
  <c r="G250" i="5"/>
  <c r="I343" i="5"/>
  <c r="H269" i="5"/>
  <c r="H268" i="5"/>
  <c r="I319" i="5"/>
  <c r="H266" i="5"/>
  <c r="I323" i="5"/>
  <c r="I345" i="5"/>
  <c r="D288" i="5"/>
  <c r="H310" i="5"/>
  <c r="C208" i="5"/>
  <c r="G208" i="5"/>
  <c r="I205" i="5"/>
  <c r="I201" i="5"/>
  <c r="H214" i="5"/>
  <c r="G224" i="5"/>
  <c r="H222" i="5"/>
  <c r="H220" i="5"/>
  <c r="H218" i="5"/>
  <c r="H216" i="5"/>
  <c r="D224" i="5"/>
  <c r="I236" i="5"/>
  <c r="I232" i="5"/>
  <c r="G254" i="5"/>
  <c r="G253" i="5"/>
  <c r="G252" i="5"/>
  <c r="G251" i="5"/>
  <c r="G249" i="5"/>
  <c r="G248" i="5"/>
  <c r="G247" i="5"/>
  <c r="E288" i="5"/>
  <c r="I287" i="5"/>
  <c r="I285" i="5"/>
  <c r="I283" i="5"/>
  <c r="I281" i="5"/>
  <c r="I279" i="5"/>
  <c r="G298" i="5"/>
  <c r="G297" i="5"/>
  <c r="G296" i="5"/>
  <c r="G295" i="5"/>
  <c r="I318" i="5"/>
  <c r="G324" i="5"/>
  <c r="D272" i="5"/>
  <c r="F224" i="5"/>
  <c r="H221" i="5"/>
  <c r="H306" i="5"/>
  <c r="I332" i="5"/>
  <c r="H223" i="5"/>
  <c r="H219" i="5"/>
  <c r="H215" i="5"/>
  <c r="F288" i="5"/>
  <c r="I334" i="5"/>
  <c r="D127" i="5"/>
  <c r="I204" i="5"/>
  <c r="H208" i="5"/>
  <c r="I200" i="5"/>
  <c r="C224" i="5"/>
  <c r="I237" i="5"/>
  <c r="I233" i="5"/>
  <c r="H240" i="5"/>
  <c r="I331" i="5"/>
  <c r="H346" i="5"/>
  <c r="H270" i="5"/>
  <c r="F272" i="5"/>
  <c r="I207" i="5"/>
  <c r="I206" i="5"/>
  <c r="I203" i="5"/>
  <c r="I202" i="5"/>
  <c r="I199" i="5"/>
  <c r="H311" i="5"/>
  <c r="H307" i="5"/>
  <c r="F336" i="5"/>
  <c r="I344" i="5"/>
  <c r="H271" i="5"/>
  <c r="H265" i="5"/>
  <c r="H264" i="5"/>
  <c r="E272" i="5"/>
  <c r="D208" i="5"/>
  <c r="F240" i="5"/>
  <c r="I235" i="5"/>
  <c r="D240" i="5"/>
  <c r="I231" i="5"/>
  <c r="F256" i="5"/>
  <c r="I278" i="5"/>
  <c r="I286" i="5"/>
  <c r="I284" i="5"/>
  <c r="I282" i="5"/>
  <c r="I280" i="5"/>
  <c r="G299" i="5"/>
  <c r="F300" i="5"/>
  <c r="H309" i="5"/>
  <c r="H308" i="5"/>
  <c r="E312" i="5"/>
  <c r="H324" i="5"/>
  <c r="I320" i="5"/>
  <c r="F324" i="5"/>
  <c r="I239" i="5"/>
  <c r="I238" i="5"/>
  <c r="I234" i="5"/>
  <c r="E256" i="5"/>
  <c r="E300" i="5"/>
  <c r="E336" i="5"/>
  <c r="I335" i="5"/>
  <c r="I333" i="5"/>
  <c r="D336" i="5"/>
  <c r="I322" i="5"/>
  <c r="I321" i="5"/>
  <c r="C324" i="5"/>
  <c r="E324" i="5"/>
  <c r="H263" i="5"/>
  <c r="C272" i="5"/>
  <c r="G272" i="5"/>
  <c r="H262" i="5"/>
  <c r="F346" i="5"/>
  <c r="C346" i="5"/>
  <c r="G346" i="5"/>
  <c r="I342" i="5"/>
  <c r="D324" i="5"/>
  <c r="C336" i="5"/>
  <c r="G336" i="5"/>
  <c r="H336" i="5"/>
  <c r="I330" i="5"/>
  <c r="F312" i="5"/>
  <c r="C312" i="5"/>
  <c r="D312" i="5"/>
  <c r="D300" i="5"/>
  <c r="G294" i="5"/>
  <c r="C300" i="5"/>
  <c r="H288" i="5"/>
  <c r="G288" i="5"/>
  <c r="G255" i="5"/>
  <c r="D256" i="5"/>
  <c r="G246" i="5"/>
  <c r="E240" i="5"/>
  <c r="I230" i="5"/>
  <c r="E208" i="5"/>
  <c r="F208" i="5"/>
  <c r="I198" i="5"/>
  <c r="F81" i="5"/>
  <c r="O81" i="5"/>
  <c r="G81" i="5"/>
  <c r="C81" i="5"/>
  <c r="D81" i="5"/>
  <c r="H81" i="5"/>
  <c r="N150" i="5"/>
  <c r="E175" i="5"/>
  <c r="F58" i="5"/>
  <c r="K150" i="5"/>
  <c r="F150" i="5"/>
  <c r="F175" i="5"/>
  <c r="G192" i="5"/>
  <c r="C192" i="5"/>
  <c r="C150" i="5"/>
  <c r="C106" i="5"/>
  <c r="E106" i="5"/>
  <c r="E127" i="5"/>
  <c r="F106" i="5"/>
  <c r="L127" i="5"/>
  <c r="G150" i="5"/>
  <c r="M106" i="5"/>
  <c r="D150" i="5"/>
  <c r="H150" i="5"/>
  <c r="M192" i="5"/>
  <c r="J192" i="5"/>
  <c r="D106" i="5"/>
  <c r="O127" i="5"/>
  <c r="K127" i="5"/>
  <c r="D175" i="5"/>
  <c r="C58" i="5"/>
  <c r="L81" i="5"/>
  <c r="K81" i="5"/>
  <c r="G106" i="5"/>
  <c r="N127" i="5"/>
  <c r="L150" i="5"/>
  <c r="O150" i="5"/>
  <c r="G175" i="5"/>
  <c r="C175" i="5"/>
  <c r="E192" i="5"/>
  <c r="H192" i="5"/>
  <c r="N81" i="5"/>
  <c r="O106" i="5"/>
  <c r="K106" i="5"/>
  <c r="M127" i="5"/>
  <c r="H127" i="5"/>
  <c r="E150" i="5"/>
  <c r="J150" i="5"/>
  <c r="O175" i="5"/>
  <c r="K175" i="5"/>
  <c r="M81" i="5"/>
  <c r="N106" i="5"/>
  <c r="C127" i="5"/>
  <c r="M150" i="5"/>
  <c r="J175" i="5"/>
  <c r="O192" i="5"/>
  <c r="K192" i="5"/>
  <c r="F192" i="5"/>
  <c r="N192" i="5"/>
  <c r="D192" i="5"/>
  <c r="L192" i="5"/>
  <c r="M175" i="5"/>
  <c r="N175" i="5"/>
  <c r="H175" i="5"/>
  <c r="L175" i="5"/>
  <c r="G127" i="5"/>
  <c r="F127" i="5"/>
  <c r="J127" i="5"/>
  <c r="J106" i="5"/>
  <c r="H106" i="5"/>
  <c r="L106" i="5"/>
  <c r="E81" i="5"/>
  <c r="J81" i="5"/>
  <c r="J58" i="5"/>
  <c r="E58" i="5"/>
  <c r="N58" i="5"/>
  <c r="M58" i="5"/>
  <c r="G58" i="5"/>
  <c r="E183" i="5"/>
  <c r="E32" i="5"/>
  <c r="J32" i="5"/>
  <c r="N32" i="5"/>
  <c r="O58" i="5"/>
  <c r="K58" i="5"/>
  <c r="D58" i="5"/>
  <c r="H58" i="5"/>
  <c r="L58" i="5"/>
  <c r="O32" i="5"/>
  <c r="K32" i="5"/>
  <c r="F32" i="5"/>
  <c r="C116" i="5"/>
  <c r="C183" i="5"/>
  <c r="E69" i="5"/>
  <c r="C69" i="5"/>
  <c r="C162" i="5"/>
  <c r="D93" i="5"/>
  <c r="E138" i="5"/>
  <c r="C45" i="5"/>
  <c r="C138" i="5"/>
  <c r="D69" i="5"/>
  <c r="D116" i="5"/>
  <c r="E116" i="5"/>
  <c r="D162" i="5"/>
  <c r="D15" i="5"/>
  <c r="M32" i="5"/>
  <c r="C93" i="5"/>
  <c r="D183" i="5"/>
  <c r="C32" i="5"/>
  <c r="G32" i="5"/>
  <c r="L32" i="5"/>
  <c r="D32" i="5"/>
  <c r="H32" i="5"/>
  <c r="E162" i="5"/>
  <c r="D138" i="5"/>
  <c r="E93" i="5"/>
  <c r="E45" i="5"/>
  <c r="D45" i="5"/>
  <c r="E15" i="5"/>
  <c r="C15" i="5"/>
  <c r="H224" i="5" l="1"/>
  <c r="I208" i="5"/>
  <c r="I346" i="5"/>
  <c r="H312" i="5"/>
  <c r="I324" i="5"/>
  <c r="G256" i="5"/>
  <c r="G300" i="5"/>
  <c r="I336" i="5"/>
  <c r="I288" i="5"/>
  <c r="I240" i="5"/>
  <c r="H272" i="5"/>
</calcChain>
</file>

<file path=xl/sharedStrings.xml><?xml version="1.0" encoding="utf-8"?>
<sst xmlns="http://schemas.openxmlformats.org/spreadsheetml/2006/main" count="2875" uniqueCount="991">
  <si>
    <t>تاريخ الواقعة</t>
  </si>
  <si>
    <t>ملاحظات</t>
  </si>
  <si>
    <t>نص الواقعة، كما وُرد بالمصدر</t>
  </si>
  <si>
    <t>روابط مصادر</t>
  </si>
  <si>
    <t>بيانات شخصية</t>
  </si>
  <si>
    <t>الإجراء الجنائي المباشر</t>
  </si>
  <si>
    <t>رقم محضر أو بلاغ عن الواقعة</t>
  </si>
  <si>
    <t>غير محدد</t>
  </si>
  <si>
    <t>الإجمالي</t>
  </si>
  <si>
    <t>اسم مفهرس ومميز للواقعة</t>
  </si>
  <si>
    <t>ذكر</t>
  </si>
  <si>
    <t>أنثى</t>
  </si>
  <si>
    <t>مصري</t>
  </si>
  <si>
    <t>أجنبي</t>
  </si>
  <si>
    <t>بالغ</t>
  </si>
  <si>
    <t>قاصر</t>
  </si>
  <si>
    <t>وسيلة النقل</t>
  </si>
  <si>
    <t>الجهة الطبية المختصة</t>
  </si>
  <si>
    <t>غرض التنقل</t>
  </si>
  <si>
    <t>آخر إجراء قضائي</t>
  </si>
  <si>
    <t>عدد وصفة المتهمين</t>
  </si>
  <si>
    <t>بيانات حادثة النقل المائي</t>
  </si>
  <si>
    <t>http://www.masress.com/tahrirnews/237232</t>
  </si>
  <si>
    <t>نهر النيل</t>
  </si>
  <si>
    <t>كورنيش ماسبيرو</t>
  </si>
  <si>
    <t>القاهرة</t>
  </si>
  <si>
    <t>مساءا</t>
  </si>
  <si>
    <t>مجرى النهر</t>
  </si>
  <si>
    <t>الجيزة</t>
  </si>
  <si>
    <t>كورنيش الوراق</t>
  </si>
  <si>
    <t>https://arabic.rt.com/news/789538-%D8%A7%D9%84%D9%86%D9%8A%D8%A7%D8%A8%D8%A9-%D8%A7%D9%84%D9%85%D8%B5%D8%B1%D9%8A%D8%A9-%D8%A7%D8%B1%D8%AA%D9%81%D8%A7%D8%B9-%D8%B6%D8%AD%D8%A7%D9%8A%D8%A7-%D8%BA%D8%B1%D9%82-%D8%A7%D9%84%D9%85%D8%B1%D9%83%D8%A8-%D8%A7%D9%84%D9%86%D9%8A%D9%84/</t>
  </si>
  <si>
    <t>قالت مصادر بالنيابة العامة في مصر السبت 25 يوليو/تموز إن عدد قتلى حادث غرق مركب في نهر النيل بالقاهرة الأسبوع الماضي ارتفع إلى 38 قتيلا. مصر.. ارتفاع عدد ضحايا غرق المركب في النيل إلى 29 وأضافت المصادر أن البحث لايزال جاريا عن شخصين مفقودين فيما نجا سبعة أشخاص من الحادث بينهم مصابون. وتابعوا أن تقديرات النيابة تشير إلى تواجد 47 شخصا على ظهر المركب وقت الحادث. من جانبه قال حسام عبد الغفار المتحدث باسم وزارة الصحة إن مستشفيات الوزارة استقبلت حتى الآن 35 جثة فضلا عن أربعة مصابين. وغرق المركب وعلى متنه عشرات الركاب مساء الأربعاء وقالت وزارة الداخلية إن صندلا نيليا اصطدم به وحطمه قبل أن يغرق في الماء. وتتكرر حوادث النقل في مصر بسبب التراخي في تطبيق معايير السلامة. وقالت رئاسة الجمهورية في بيان يوم السبت إن الرئيس عبد الفتاح السيسي "وجه باتخاذ كافة الإجراءات اللازمة للحيلولة دون تكرار مثل هذه الحوادث."</t>
  </si>
  <si>
    <t>تعويض للضحايا</t>
  </si>
  <si>
    <t>اصطدام بصندل نيلي</t>
  </si>
  <si>
    <t>القبض والحبس الاحتياطي</t>
  </si>
  <si>
    <t>الاتهامات</t>
  </si>
  <si>
    <t>القتل الخطأ، ومخالفة الشروط والقواعد الخاصة بالنقل النهري</t>
  </si>
  <si>
    <t>http://www.youm7.com/story/2016/2/20/%D8%A8%D8%A7%D9%84%D9%81%D9%8A%D8%AF%D9%8A%D9%88-%D9%88%D8%A7%D9%84%D8%B5%D9%88%D8%B1-%D8%A7%D9%84%D8%AA%D9%81%D8%A7%D8%B5%D9%8A%D9%84-%D8%A7%D9%84%D9%83%D8%A7%D9%85%D9%84%D8%A9-%D9%84%D8%BA%D8%B1%D9%82-%D9%85%D8%B1%D9%83%D8%A8-%D8%A3%D8%B3%D9%88%D8%A7%D9%86-%D9%81%D9%89-%D8%A7%D9%84%D9%86%D9%8A%D9%84%D9%83%D8%A7%D9%86/2592954</t>
  </si>
  <si>
    <t>أسوان</t>
  </si>
  <si>
    <t>كفر الشيخ</t>
  </si>
  <si>
    <t>معدية</t>
  </si>
  <si>
    <t>قرية سنديون</t>
  </si>
  <si>
    <t>مستشفى فوة المركزي والتأمين الصحي بفوة</t>
  </si>
  <si>
    <t>عدم الصلاحية الفنية</t>
  </si>
  <si>
    <t>http://alwafd.org/%D8%A3%D8%AE%D8%A8%D8%A7%D8%B1-%D9%88%D8%AA%D9%82%D8%A7%D8%B1%D9%8A%D8%B1/1004335-%D8%BA%D8%B1%D9%82-%D9%85%D8%B9%D8%AF%D9%8A%D8%A9-%D8%AA%D8%AD%D9%85%D9%84-17-%D8%B4%D8%AE%D8%B5%D9%8B%D8%A7-%D9%81%D9%89-%D9%86%D9%8A%D9%84-%D9%83%D9%81%D8%B1-%D8%A7%D9%84%D8%B4%D9%8A%D8%AE-%D9%88%D8%A7%D9%84%D8%A3%D9%87%D8%A7%D9%84%D9%89-%D9%8A%D9%86%D8%AA%D8%B4%D9%84%D9%88%D9%86-5-%D8%AC%D8%AB%D8%AB</t>
  </si>
  <si>
    <t>http://www.youm7.com/story/2016/1/1/%D8%A8%D8%A7%D9%84%D8%B5%D9%88%D8%B1-%D8%AA%D9%81%D8%A7%D8%B5%D9%8A%D9%84-%D8%BA%D8%B1%D9%82-15-%D8%B4%D8%AE%D8%B5%D8%A7-%D9%81%D9%89-%D8%B9%D8%A8%D8%A7%D8%B1%D8%A9-%D8%B3%D9%86%D8%AF%D9%8A%D9%88%D9%86-%D8%A8%D9%83%D9%81%D8%B1-%D8%A7%D9%84%D8%B4%D9%8A%D8%AE-%D8%B1%D8%A6%D9%8A%D8%B3-%D9%85%D8%AF/2518327</t>
  </si>
  <si>
    <t>تعرضت معدية بقرية سنديون التابعة لمركز فوه فى كفر الشيخ، بنهر النيل للغرق، مما أدى إلى غرق 15 فردا، وإنقاذ 5 أشخاص بينهم 4 من أسرة واحدة، فيما تواصل فرق الإنقاذ جهودها للبحث عن ضحايا آخرين. وشيع الآلاف من الأهالى بقرية سنديون التابعة لمركز فوه صباح اليوم 3 جثامين من بين 15 غرقى ضحايا معدية سنديون، وفى انتظار وصول بقية الجثث من مستشفى فوة المركزى والتأمين الصحى بفوه. وبدأ توافد جثامين الغرقى على قرية سنديون لدفنها بمقابر القرية والتى تحولت لمأتم جماعى، والتف حول الجثامين أهالى القرية، وعدد من القرى المجاورة فى تواجد عدد من قيادات الأمن والمهندس مجدى عطا الله السكرتير العام المساعد للمحافظة والمهندس محمد أبو غنيمة رئيس مجلس مدينة فوه، والمهندس على عبدالستار رئيس مجلس مدينة مطوبس. وقال اللواء السيد نصر، محافظ كفر الشيخ، فى تصريحات لـ"اليوم السابع": إن عدد ضحايا معدية سنديون التابعة لمركز فوه ارتفع إلى 15 ضحية، وأضاف نصر أنه يتابع الحادث لحظة بلحظة، مشيراً إلى أن فرق الإنقاذ بمحافظتى كفر الشيخ والبحيرة مازالت تبحث عن جثث أخرى، وأن الجثث التى تم استخراجها لـ"أنور محمد خليل الصياد 38 سنة" صاحب المركب من سنديون، وشقيقتين إسراء السيد جميعى 15سنة وآية 9 سنوات وأميمة أحمد عبد الخالق ووالدتهما 41 سنة، ومحمود مصطفى جميعى 24سنة وأحمد محمد الرفاعى 20سنة وحسن محمد حسن جمعه 35سنة ومختار سامى ضيف الله ومحمد بدران الإبيارى وفهمى السمان وسعاد ماهر الصاوى وعطية حشيش وإيمان مصطفى جميعى، حيث تم إنقاذ هبة السيد خير الله من محافظة البحيرة 18سنة ومحمد حماد 21 سنة. وأنقذت القوات كلا من هبة السيد خير الله من محافظة البحيرة 18سنة و4 آخرين، وتم نقلهم للعناية المركزة لمستشفى فوه المركزى. وتواجد بمكان الحادث اللواء السيد نصر محافظ كفر الشيخ والدكتورة لميس المعداوى وكيل وزارة الصحة بالمحافظة، وعدد من القيادات الأمنية والتنفيذية، لمتابعة تمشيط مكان غرق المعدية للبحث عن بقية الضحايا. وقالت مصادر مطلعة لـ"اليوم السابع"، إن المهندس شريف إسماعيل، رئيس الوزراء، يتابع مع الدكتور أحمد عماد وزير الصحة، ومحافظ كفر الشيخ والجهات المعنية، تداعيات ومستجدات حادث معدية قرية سنديون. ومن جانبه، قال اللواء السيد نصر محافظ كفر الشيخ، إنه قرر صرف تعويضات لأهالى ضحايا معدية سنديون وكذلك للمصابين. وأضاف أنه ستتم معرفة أسباب الحادث إذا كان بسبب سوء الأحوال الجوية أم أن عدد مستقلى المعدية أكبر من العدد المطلوب، فيما تردد أن العبارة كانت تقل نحو 25 شخصا وهو أكبر مما تحتمل. وأكد اللواء محمد عاطف شلبى، مدير أمن كفر الشيخ لـ"اليوم السابع"، أنه يتابع موقف غرق المعدية ورجال الإنقاذ يبذلون قصارى جهدهم لمحاولة التعرف على وجود جثث أخرى أم لا. فيما قال المهندس محمد أبو غنيمة رئيس مركز ومدينة فوه، إن المعدية التى غرقت انتهى ترخيصها منذ 8 شهور وهى غير صالحة فنيا. وأضاف أبو غنيمة لـ"اليوم السابع" أن صاحب المعدية لقى مصرعه غرقاً فى الحادث، مشيرا إلى أنه يمتلك معدية مرخصة ولكن محركها معطل، لافتا إلى أنه استخدم المعدية القديمة غير الصالحة للعمل أمس الخميس، والتى كانت راسية على شاطئ النيل وغير مستخدمة واستخدمها لنقل الراغبين فى العبور من شاطئ قرية ديروط التابعة لمحافظة البحيرة لشاطئ قرية سنديون التابعة لمركز فوه بكفر الشيخ. وأكد رئيس مركز ومدينة فوه أن عدم صلاحية المعدية فنيا وسوء الأحوال الجوية وشدة الرياح والأمطار أدى إلى غرقها، لافتا إلى أن هذه المعديات يتم استخراج ترخيصها من الوحدة المحلية بفوه وأنه لم يتم تجديد ترخيص المعدية التى تعرض للغرق. كما أشار المهندس على عبد الستار، رئيس مركز ومدينة مطوبس، إلى أنه لا توجد أى حالات تم نقلها لمستشفى مطوبس المركزى، وجميع الحالات بمستشفى فوه المركزى ومستشفى التأمين الصحى بفوه. وقال حسن أحمد درباله "منسق القيادات النيابة بفوه"، إن فرق الإنقاذ كانت تعمل فى ظروف غير مواتية نظرا لإنقطاع الكهرباء عن القرية منذ 3 أيام، وهو ما أعاق جهود فرق الإنقاذ فى الحادث.</t>
  </si>
  <si>
    <t>http://www.almasryalyoum.com/news/details/971717</t>
  </si>
  <si>
    <t>بني سويف</t>
  </si>
  <si>
    <t>نهارا</t>
  </si>
  <si>
    <t>المنيا</t>
  </si>
  <si>
    <t>مصدر 1</t>
  </si>
  <si>
    <t>مصدر 2</t>
  </si>
  <si>
    <t>مصدر 3</t>
  </si>
  <si>
    <t>مصدر 4</t>
  </si>
  <si>
    <t>مصدر 5</t>
  </si>
  <si>
    <t>http://www.vetogate.com/2253734</t>
  </si>
  <si>
    <t>عدم التحكم في فرامل سيارة محملة بالحديد أعلى معدية</t>
  </si>
  <si>
    <t>عدم وجود فرامل بسيارة نصف نقل محملة بالطوب الأبيض أعلى المعدية</t>
  </si>
  <si>
    <t>http://alwafd.org/%D8%AD%D9%88%D8%A7%D8%AF%D8%AB-%D9%88%D9%82%D8%B6%D8%A7%D9%8A%D8%A7/1239910-%D8%BA%D8%B1%D9%82-%D8%B7%D9%81%D9%84%D9%8A%D9%86-%D9%81%D9%8A-%D8%B3%D9%82%D9%88%D8%B7-%D8%B3%D9%8A%D8%A7%D8%B1%D8%A9-%D8%A8%D9%86%D9%8A%D9%84-%D8%A7%D9%84%D9%85%D9%86%D9%8A%D8%A7</t>
  </si>
  <si>
    <t>http://onaeg.com/?p=2510250</t>
  </si>
  <si>
    <t>الأقصر</t>
  </si>
  <si>
    <t>شدة الرياح</t>
  </si>
  <si>
    <t>https://arabic.rt.com/news/568341-%D9%85%D9%82%D8%AA%D9%84_10_%D8%A3%D8%B4%D8%AE%D8%A7%D8%B5_%D8%AC%D8%B1%D8%A7%D8%A1_%D8%BA%D8%B1%D9%82_%D9%85%D8%B1%D9%83%D8%A8_%D9%81%D9%8A_%D8%A7%D9%84%D9%86%D9%8A%D9%84_%D8%AC%D9%86%D9%88%D8%A8_%D9%85%D8%B5%D8%B1/</t>
  </si>
  <si>
    <t>أعلنت وسائل الاعلام المصرية عن مقتل 10 اشخاص جراء غرق مركب في النيل قرب مدينة الاقصر. وبحسب المعلومات المتوفرة وقع الحادث يوم 5 اكتوبر/تشرين الاول لدى عبور المركب وعلى متنه 17 شخصا نهر النيل على مقربة من مدينة ادفو الواقعة جنوب الاقصر. أعلنت وسائل الاعلام المصرية عن مقتل 10 اشخاص جراء غرق مركب في النيل قرب مدينة الاقصر. وبحسب المعلومات المتوفرة وقع الحادث يوم 5 اكتوبر/تشرين الاول لدى عبور المركب وعلى متنه 17 شخصا نهر النيل على مقربة من مدينة ادفو الواقعة جنوب الاقصر. وقام رجال الاغاثة بانقاذ 7 من الركاب، ويجري حاليا البحث عن جثث القتلى، غير ان تيار النهر القوي يعرقل تلك الاعمال. يذكر ان جميع ركاب المعبر من السكان المحليين. ولم يعلن عن اسباب الكارثة.</t>
  </si>
  <si>
    <t>فرع رشيد</t>
  </si>
  <si>
    <t>البحر الأحمر</t>
  </si>
  <si>
    <t>خليج السويس</t>
  </si>
  <si>
    <t>قرب السواحل</t>
  </si>
  <si>
    <t>قناة السويس</t>
  </si>
  <si>
    <t>http://www.elwatannews.com/news/details/618587</t>
  </si>
  <si>
    <t>قرب جبل الزيت</t>
  </si>
  <si>
    <t>مدخل خليج السويس الجنوبي</t>
  </si>
  <si>
    <t>http://www.elwatannews.com/news/details/618569</t>
  </si>
  <si>
    <t>http://www.elwatannews.com/news/details/619020</t>
  </si>
  <si>
    <t>قنا</t>
  </si>
  <si>
    <t>مطروح</t>
  </si>
  <si>
    <t>البحر المتوسط</t>
  </si>
  <si>
    <t>منطقة أبو نفلة</t>
  </si>
  <si>
    <t>http://www.youm7.com/story/2016/5/17/%D9%86%D9%86%D9%81%D8%B1%D8%AF-%D8%A8%D9%86%D8%B4%D8%B1-%D8%A3%D8%B3%D9%85%D8%A7%D8%A1-%D8%A7%D9%84%D9%85%D9%81%D9%82%D9%88%D8%AF%D9%8A%D9%86-%D9%88%D8%A7%D9%84%D8%AC%D8%AB%D8%AB-%D8%B6%D8%AD%D8%A7%D9%8A%D8%A7-%D9%85%D8%B1%D9%83%D8%A8-%D8%A3%D8%A8%D9%88-%D9%83%D8%B1%D9%85-%D8%A7%D9%84%D8%BA%D8%A7%D8%B1%D9%82%D8%A9/2721970#</t>
  </si>
  <si>
    <t xml:space="preserve">تعيش قرية برج مغيزل التابعة لمركز مطوبس محافظة كفر الشيخ، حالة من الحزن منذ عشرة أيام بعد وفاة الصياد عبداللطيف الأذلى والذى توفى فى مدينة مصراتة الليبية، ولم تمر أيام على وصول جثمانه إلى القرية حتى تتلقى القرية ضربة من العيار الثقيل بغرق مركب الصيد المسماة "أبو كرم"، وعلى متنه 8 صيادين وتعيش ليلة طويلة وسط أمل ودعاء وترقب أن يكون هناك بصيص أمل، وفى الساعة السادسة من صباح أمس وصل الخبر إلى القرية أشبه بالصاعقة بغرق سبعة صيادين من أبناء القرية ونجاة الصياد الثامن، لترتدى القرية ملابس الحداد مرة أخرى. والصيادون الذين قد لقوا حتفهم هم، إسلام السيد السمار، أبو العزم حلمى السمار، أحمد حسن على السمار، وحسن بدوى السمار، وهانى محمد إبراهيم عبية، وكريم عصام البهلوان، ومحمد رزق البهلوان"، ونجا من الغرق الصياد (محمد عمر عشوش)، وقد تم استخراج أربعة جثامين وباقى ثلاثة جار البحث عنهم فى مياه البحر، حيث تحولت القرية إلى ما يشبه مدينة الأشباح حيث يسود الحزن على وجوه الجميع وحالة ترقب وبحث عن باقى الجثماين. </t>
  </si>
  <si>
    <t>http://www.youm7.com/story/2016/5/18/%D9%82%D8%B1%D9%8A%D8%A9-%D8%A8%D8%B1%D8%AC-%D9%85%D8%BA%D9%8A%D8%B2%D9%84-%D8%AA%D8%B1%D8%AA%D8%AF%D9%89-%D9%85%D9%84%D8%A7%D8%A8%D8%B3-%D8%A7%D9%84%D8%AD%D8%AF%D8%A7%D8%AF-%D9%84%D8%BA%D8%B1%D9%82-7-%D8%B5%D9%8A%D8%A7%D8%AF%D9%8A%D9%86/2722555#</t>
  </si>
  <si>
    <t>http://www.youm7.com/story/2016/3/29/%D9%86%D9%86%D8%B4%D8%B1-%D9%86%D8%B5-%D8%AD%D9%83%D9%85-%D8%AA%D8%A3%D9%8A%D9%8A%D8%AF-%D8%AD%D8%A8%D8%B3-%D8%A7%D9%84%D9%85%D8%AA%D9%87%D9%85%D9%8A%D9%86-%D9%81%D9%89-%D9%82%D8%B6%D9%8A%D8%A9-%D8%BA%D8%B1%D9%82-%D9%85%D8%B1%D9%83%D8%A8-%D8%A7%D9%84%D9%88%D8%B1%D8%A7%D9%82-%D9%85%D9%86-5-/2651120</t>
  </si>
  <si>
    <t>السجن  5 سنوات للمتهم الأول و 7 سنوات وغرامة 200ج للثاني أمام محكمة جنح مستأنف الوراق يوم 29-3-2016</t>
  </si>
  <si>
    <t>http://www.elwatannews.com/news/details/764412</t>
  </si>
  <si>
    <t>محافظة الواقعة</t>
  </si>
  <si>
    <t>اصطدام بالأعمدة الخرسانية بكوبري 6 أكتوبر</t>
  </si>
  <si>
    <t>ظابط جيش ملازم أول</t>
  </si>
  <si>
    <t>مجرى القناة</t>
  </si>
  <si>
    <t>بورسعيد</t>
  </si>
  <si>
    <t>رأس غارب</t>
  </si>
  <si>
    <t>سيارة</t>
  </si>
  <si>
    <t>صيادون</t>
  </si>
  <si>
    <t>ركاب</t>
  </si>
  <si>
    <t>سيارة محملة بالحديد</t>
  </si>
  <si>
    <t>سيارة نصف نقل محملة بالطوب الأبيض</t>
  </si>
  <si>
    <t>مصدر 6</t>
  </si>
  <si>
    <t>مصدر 7</t>
  </si>
  <si>
    <t>رقم 4693 لسنة 2015 إداري فوة</t>
  </si>
  <si>
    <t>الإضرار غير العمدي بالمال العام المؤدي لغرق معدية السنديون</t>
  </si>
  <si>
    <t>إخلاء سبيل يوم 19-1-2016</t>
  </si>
  <si>
    <t>http://www.youm7.com/story/2016/1/19/%D8%A5%D8%AE%D9%84%D8%A7%D8%A1-%D8%B3%D8%A8%D9%8A%D9%84-2-%D9%85%D9%86-%D9%85%D9%88%D8%B8%D9%81%D9%89-%D8%A7%D9%84%D9%85%D9%84%D8%A7%D8%AD%D8%A9-%D8%A7%D9%84%D9%85%D8%AA%D9%87%D9%85%D9%8A%D9%86-%D8%A8%D9%80%D8%BA%D8%B1%D9%82-%D9%85%D8%B9%D8%AF%D9%8A%D8%A9-%D8%A7%D9%84%D8%B3%D9%86%D8%AF%D9%8A%D9%88%D9%86-/2546687</t>
  </si>
  <si>
    <t>مدير الإدارة الهندسية بفوة ومسؤول إدارة الملاحة بفوة و 5 من موظفي مجلس مدينة فوة</t>
  </si>
  <si>
    <t>http://www.youm7.com/story/2016/1/2/%D8%A7%D8%AD%D8%AA%D8%AC%D8%A7%D8%B2-5-%D9%85%D9%86-%D9%85%D9%88%D8%B8%D9%81%D9%89-%D9%85%D8%AC%D9%84%D8%B3-%D9%85%D8%AF%D9%8A%D9%86%D8%A9-%D9%81%D9%88%D9%87-%D9%84%D9%84%D8%AA%D8%AD%D8%B1%D9%8A%D8%A7%D8%AA-%D9%81%D9%89-%D9%88%D8%A7%D9%82%D8%B9%D8%A9-%D8%BA%D8%B1%D9%82-%D9%85%D8%B9%D8%AF%D9%8A%D8%A9/2520276</t>
  </si>
  <si>
    <t>http://www.youm7.com/story/2015/7/25/%D8%A7%D9%84%D8%AD%D9%85%D8%A7%D9%8A%D8%A9-%D8%A7%D9%84%D9%85%D8%AF%D9%86%D9%8A%D8%A9--%D8%A7%D8%B1%D8%AA%D9%81%D8%A7%D8%B9-%D8%B9%D8%AF%D8%AF-%D8%AC%D8%AB%D8%AB-%D8%B6%D8%AD%D8%A7%D9%8A%D8%A7-%D9%85%D8%B1%D9%83%D8%A8-%D8%A7%D9%84%D9%88%D8%B1%D8%A7%D9%82-%D9%84%D9%8040-%D8%AD%D8%AA%D9%89-%D8%A7/2277272</t>
  </si>
  <si>
    <t>بدر الإسلام</t>
  </si>
  <si>
    <t>أبو كرم</t>
  </si>
  <si>
    <t>توقيت الإبلاغ او نشر الحادث</t>
  </si>
  <si>
    <t>تم العثور على الجثث الثلاثة يوم 3-3-2016</t>
  </si>
  <si>
    <t>http://www.youm7.com/story/2016/3/3/%D8%A7%D9%86%D8%AA%D8%B4%D8%A7%D9%84-%D8%A7%D9%84%D8%AC%D8%AB%D8%AB-%D8%A7%D9%84%D8%AB%D9%84%D8%A7%D8%AB%D8%A9-%D8%A7%D9%84%D9%85%D9%81%D9%82%D9%88%D8%AF%D8%A9-%D9%81%D9%89-%D9%85%D9%8A%D8%A7%D9%87-%D8%A7%D9%84%D9%86%D9%8A%D9%84-%D8%AE%D9%84%D8%A7%D9%84-%D8%AD%D8%A7%D8%AF%D8%AB-%D8%BA%D8%B1%D9%82-%D9%85%D8%B1/2612922</t>
  </si>
  <si>
    <t xml:space="preserve">انتشلت فرق الإنقاذ النهرى الجثث الثلاثة الغارقة فى حادث غرق مركب نيلى بمدينة أسوان، منذ حوالى 14 يوما، بعد العثور على الشخص الثالث المفقود فى مياه النيل منذ قليل، بالقرب من فندق كتراكت. كانت قوات الحماية المدنية بأسوان، تحت إشراف العقيد ضياء الدين صبحى، وكيل إدارة الحماية المدنية، تلقت بلاغاً بغرق مركب نيلى فى مدينة أسوان، وعلى متنه 9 أشخاص، بالإضافة إلى المراكبى قائد المركب. ونجحت الجهود فى إنقاذ 7 أشخاص، تم نقلهم إلى مستشفى أسوان العسكرى، ومستشفى أسوان الجامعى، فيما واصلت جهود الإنقاذ النهرى البحث عن الثلاثة المفقودين، حتى توصلت الجهود إلى انتشال الجثث الثلاثة المفقودة فى مياه النيل منذ 14 يوماً، بالقرب من فندق كتراكت بمدينة أسوان، أمس واليوم، وتم نقلهم إلى مشرحة مستشفى أسوان العسكرى، تمهيداً لدفنهم إلى مثواهم الأخير. </t>
  </si>
  <si>
    <t>http://www.youm7.com/story/2016/2/20/%D8%A8%D8%A7%D9%84%D8%B5%D9%88%D8%B1-%D8%A7%D9%84%D8%A5%D9%86%D9%82%D8%A7%D8%B0-%D8%A7%D9%84%D9%86%D9%87%D8%B1%D9%89-%D9%8A%D9%88%D8%A7%D8%B5%D9%84-%D8%A7%D9%84%D8%A8%D8%AD%D8%AB-%D8%B9%D9%86-3-%D9%85%D9%81%D9%82%D9%88%D8%AF%D9%8A%D9%86-%D8%A8%D8%B3%D8%A8%D8%A8-%D8%BA%D8%B1%D9%82-%D9%85%D8%B1%D9%83%D8%A8/2593431</t>
  </si>
  <si>
    <t>دائرة الواقعة</t>
  </si>
  <si>
    <t>إدفو</t>
  </si>
  <si>
    <t>البر الشرقي</t>
  </si>
  <si>
    <t>بولاق أبو العلا</t>
  </si>
  <si>
    <t>معدية الرسوة</t>
  </si>
  <si>
    <t>سمالوط</t>
  </si>
  <si>
    <t>الوراق</t>
  </si>
  <si>
    <t>فوة</t>
  </si>
  <si>
    <t>منطقة جبل تقوق - طلمبات الري</t>
  </si>
  <si>
    <t>الفشن</t>
  </si>
  <si>
    <t>قرية كفر درويش</t>
  </si>
  <si>
    <t>الطور</t>
  </si>
  <si>
    <t>مستشفى الطور العام</t>
  </si>
  <si>
    <t xml:space="preserve">كلف الدكتور عادل البلتاجى، وزير الزراعة المصرى، الهيئة العامة للثروة السمكية بصرف مبلغ 5 آلاف جنيه لأسرة كل متوفى بحادث غرق مركب الصيد "بدر الإسلام " التى غرقت بالبحر الأحمر، كما كلف الوزير بصرف ألفى جنيه لكل مصاب بالحادث، وذلك من ميزانية الهيئة فى سابقة لأول مرة. كانت مركب صيد يدعى "بدر الإسلام"، على متنه 40 صيادا، غرق الأسبوع الماضى، إثر تصادم مع سفينة بضائع فى منطقة جبل الزيت بالبحر الأحمر، التى تقع بين رأس غارب بالبحر الأحمر وميناء طور سيناء البحرى، وأسفر الحادث عن وفاة 25 صيادا وإصابة 13 آخرين. وكانت وزارة الصحة المصرية قد أعلنت فى بيان لها منذ قليل، أن عدد وفيات حادث غرق مركب صيد "بدر الإسلام"، الذى وقع يوم الأحد الماضى بالبحر الأحمر بين منطقتى رأس غارب وطور سيناء، ارتفع إلى 25 حالة وفاة، تم نقلهم جميعًا لمشرحة مستشفى الطور العام، ثم تسليمهم لذويهم. وأضافت الوزارة، حسب بيان منذ قليل، أن عدد المصابين إثر الحادث حتى الآن بلغ 18 مصابًا، خرج جميعهم من مستشفى الطور العام بعد تحسن حالتهم، وخروج حالة بناء على طلب المريض. </t>
  </si>
  <si>
    <t>http://www.youm7.com/story/2014/12/19/%D9%88%D8%B2%D8%A7%D8%B1%D8%A9-%D8%A7%D9%84%D8%B5%D8%AD%D8%A9--%D8%A7%D8%B1%D8%AA%D9%81%D8%A7%D8%B9-%D8%B9%D8%AF%D8%AF-%D8%B6%D8%AD%D8%A7%D9%8A%D8%A7-%D8%BA%D8%B1%D9%82-%D9%85%D8%B1%D9%83%D8%A8-%D8%A8%D8%AF%D8%B1-%D8%A7%D9%84%D8%A5%D8%B3%D9%84%D8%A7%D9%85-%D8%A5%D9%84%D9%89-25-%D8%B4%D8%AE/1995057</t>
  </si>
  <si>
    <t>تصادم مع سفينة بضائع كويتية</t>
  </si>
  <si>
    <t>http://www.youm7.com/story/2014/12/18/%D8%AA%D8%AC%D8%AF%D9%8A%D8%AF-%D8%AD%D8%A8%D8%B3-%D8%B1%D8%A8%D8%A7%D9%86-%D8%A7%D9%84%D8%B3%D9%81%D9%8A%D9%86%D8%A9-%D8%A7%D9%84%D9%85%D8%AA%D8%B3%D8%A8%D8%A8%D8%A9-%D9%81%D9%89-%D8%BA%D8%B1%D9%82-%D9%85%D8%B1%D9%83%D8%A8-%D8%B5%D9%8A%D8%AF-%D8%A8%D8%AF%D8%B1-%D8%A7%D9%84%D8%A5%D8%B3%D9%84%D8%A7%D9%85/1994415</t>
  </si>
  <si>
    <t>جنوب سيناء</t>
  </si>
  <si>
    <t>تجديد حبس المتهمين الأول والثالث</t>
  </si>
  <si>
    <t>ربان السفينة الكويتية "الصافات" والضابطان الأول والثاني وطالب عراقي الجنسية متدرب</t>
  </si>
  <si>
    <t>http://www.youm7.com/story/2014/12/16/%D8%A7%D8%B1%D8%AA%D9%81%D8%A7%D8%B9-%D8%B9%D8%AF%D8%AF-%D8%B6%D8%AD%D8%A7%D9%8A%D8%A7-%D9%85%D8%B1%D9%83%D8%A8-%D8%A8%D8%AF%D8%B1-%D8%A7%D9%84%D8%B3%D9%84%D8%A7%D9%85-%D8%A8%D8%A7%D9%84%D8%A8%D8%AD%D8%B1-%D8%A7%D9%84%D8%A3%D8%AD%D9%85%D8%B1-%D8%A5%D9%84%D9%89-17-%D9%82%D8%AA%D9%8A%D9%84%D8%A7-/1991813</t>
  </si>
  <si>
    <t>القتل والشروع في قتل "صيادين" والنكول عن إنقاذ المركب المنكوبة</t>
  </si>
  <si>
    <t>http://www.youm7.com/story/2012/7/9/%D8%A7%D9%86%D8%AA%D8%B4%D8%A7%D9%84-3-%D8%AC%D8%AB%D8%AB-%D8%AC%D8%AF%D9%8A%D8%AF%D8%A9-%D9%81%D9%89-%D8%AD%D8%A7%D8%AF%D8%AB-%D8%BA%D8%B1%D9%82-%D9%85%D8%B1%D9%83%D8%A8-%D9%85%D8%A7%D8%B3%D8%A8%D9%8A%D8%B1%D9%88/726780</t>
  </si>
  <si>
    <t>المعلم</t>
  </si>
  <si>
    <t>علي ح م 54 سنة من الزاوية الحمراء، نجله محمد 27 سنة، وحفيده طفل فارس شهر واحد، علي ف م 26 سنة من حلوان، وزوجته شادية م ك 21 سنة، بسنت ح إ 17 سنة من بولاق الدكرور</t>
  </si>
  <si>
    <t>رقم 1618 لسنة 2012 إداري بولاق أبو العلا</t>
  </si>
  <si>
    <t xml:space="preserve">حصل "اليوم السابع" على أسماء الضحايا والمصابين فى حادث غرق مركب سياحى فى النيل على الكورنيش النيل بمنطقة ماسبيرو، حيث لقى 5 أشخاص مصرعهم، بينهم عامل ونجله وحفيده، خرجوا للتنزه وسط النيل، وهم: " على حسين محمود أحمد " (54 سنة ـ مبيض محارة) ومقيم بشارع السد العالى بالزاوية، ونجله " محمد " (27 سنة ـ محاسب)، وحفيده " فارس " طفل رضيع، كما توفيت "بسنت حسنى إسماعيل" (17 سنة ـ طالبة) ومقيمة بولاق الدكرور، بالإضافة إلى جثة سيدة فى العقد الثانى من العمر مجهولة الاسم والعنوان، وترتدى غطاء رأس أسود وقميص أسود. فيما أصيب كل من أسماء مصطفى خليل (50 سنة ـ ربة منزل)، وزوجها السعيد البسطاويسى أحمد (54 سنة)، وابنتهما سارة السعيد البسطاويسى (21 سنة) مقيمين بزهراء المعادى، وهالة خالد محمد عبد الوهاب (19 سنة) مقيمة بفيصل جيزة، ووالدها خالد محمد عبد الوهاب (45 سنة). البداية كانت بتلقى شرطة النجدة بلاغا من شرطة المسطحات والإنقاذ النهرى بغرق مركب بالمجرى الملاحى لنهر النيل أمام مبنى ماسبيرو، وعلى متنها حوالى 24 شخصا فى نزهة نيلية. وبالانتقال تبين أن المركب يسمى "المعلم" ملك عبد الله سيد زكى صاحب مرسى نيلى أمام فندق هيلتون النيل، وقيادة مدحت حسين (20 سنةـ مراكبى) مقيم ببولاق الدكرور، وأثناء قيادته للمركب وعلى متنها حوالى 24 شخصا فى نزهة نيلية، اصطدم بأحد الأعمدة الخرسانية لكوبرى 15 مايو بنهر النيل، ما أدى إلى غرق المركب. وتم إسعاف 5 مصابين بمستشفى المنيرة وانصرافهم، كما تم انتشال 3 جثث بينهم العامل ومازال نجله وحفيده غارقين، وكذلك تم انتشال سيدتين بينهما واحدة مجهولة، وذلك بمعرفة شرطة المسطحات والإنقاذ النهرى، وما زالت جهود البحث مستمرة للبحث عن باقى مستقلى المركب، وتحرر عن الواقعة المحضر رقم 1618 لسنة 2012 إدارى بولاق، وجارى العرض على النيابة لاستكمال التحقيقات. </t>
  </si>
  <si>
    <t>http://www.youm7.com/story/2012/7/7/%D9%86%D9%86%D8%B4%D8%B1-%D8%A3%D8%B3%D9%85%D8%A7%D8%A1-%D8%A7%D9%84%D8%B6%D8%AD%D8%A7%D9%8A%D8%A7-%D9%88%D8%A7%D9%84%D9%85%D8%B5%D8%A7%D8%A8%D9%8A%D9%86-%D9%81%D9%89-%D8%AD%D8%A7%D8%AF%D8%AB-%D9%85%D8%B1%D9%83%D8%A8-%D8%A8%D9%85%D8%A7%D8%B3%D8%A8%D9%8A%D8%B1%D9%88/725557</t>
  </si>
  <si>
    <t>أسماء م خ 50 سنة، زوجها السعيد ب أ 54 سنة، ابنتهما سارة 21 سنة من المعادي، هالة خ م 19 سنة من فيصل، والدها خالد م ع 45 سنة، سيدة مجهولة</t>
  </si>
  <si>
    <t>مستشفى المنيرة العام</t>
  </si>
  <si>
    <t>http://www.youm7.com/story/2012/7/7/%D9%85%D8%B3%D8%AA%D8%B4%D9%81%D9%89-%D8%A7%D9%84%D9%85%D9%86%D9%8A%D8%B1%D8%A9-%D9%8A%D8%B3%D8%AA%D9%82%D8%A8%D9%84-6-%D9%85%D8%B5%D8%A7%D8%A8%D9%8A%D9%86-%D9%85%D9%86-%D8%AD%D8%A7%D8%AF%D8%AB-%D9%85%D8%B1%D9%83%D8%A8-%D9%85%D8%A7%D8%B3%D8%A8%D9%8A%D8%B1%D9%88/725549</t>
  </si>
  <si>
    <t>صاحب المركب</t>
  </si>
  <si>
    <t>http://www.youm7.com/story/2012/7/12/%D8%A7%D9%84%D9%86%D9%8A%D8%A7%D8%A8%D8%A9-%D8%AA%D8%AD%D8%AF%D8%AF-%D9%87%D9%88%D9%8A%D8%A9-%D8%B5%D8%A7%D8%AD%D8%A8-%D9%85%D8%B1%D9%83%D8%A8-%D9%85%D8%A7%D8%B3%D8%A8%D9%8A%D8%B1%D9%88-%D9%88%D8%AA%D8%A3%D9%85%D8%B1-%D8%A8%D8%B6%D8%A8%D8%B7%D9%87-%D9%88%D8%A7%D9%86%D8%AA%D8%B4%D8%A7%D9%84-%D8%AC%D8%AB%D8%A9-/729991</t>
  </si>
  <si>
    <t>عدد الحالات</t>
  </si>
  <si>
    <t>بيانات حالات الوفاة</t>
  </si>
  <si>
    <t>http://www.youm7.com/story/2016/1/9/%D8%A7%D9%84%D8%B3%D8%AC%D9%86-%D8%A7%D9%84%D9%85%D8%B4%D8%AF%D8%AF-%D9%85%D9%86-5-%D9%84%D9%80-10-%D8%B3%D9%86%D9%88%D8%A7%D8%AA-%D9%84%D9%84%D9%85%D8%AA%D9%87%D9%85%D9%8A%D9%86-%D9%81%D9%89-%D9%82%D8%B6%D9%8A%D8%A9-%D8%BA%D8%B1%D9%82-%D9%85%D8%B1%D9%83%D8%A8-%D8%A7%D9%84%D9%88%D8%B1/2529813</t>
  </si>
  <si>
    <t>http://www.youm7.com/story/2015/8/12/%D8%A5%D8%AE%D9%84%D8%A7%D8%A1-%D8%B3%D8%A8%D9%8A%D9%84-3-%D9%85%D9%86-%D8%B7%D8%A7%D9%82%D9%85-%D8%A7%D9%84%D8%B5%D9%86%D8%AF%D9%84-%D8%A7%D9%84%D9%85%D8%AA%D8%B3%D8%A8%D8%A8-%D9%81%D9%89-%D8%BA%D8%B1%D9%82-%D9%85%D8%B1%D9%83%D8%A8-%D8%A7%D9%84%D9%88%D8%B1%D8%A7%D9%82-%D9%88%D8%AA%D8%AC%D8%AF%D9%8A/2302419</t>
  </si>
  <si>
    <t>http://www.youm7.com/story/2015/7/30/%D8%A7%D9%84%D9%85%D8%A7%D9%84%D9%8A%D8%A9-%D8%AA%D8%AE%D8%B5%D8%B5-15-%D9%85%D9%84%D9%8A%D9%88%D9%86-%D8%AC%D9%86%D9%8A%D9%87-%D9%84%D8%B6%D8%AD%D8%A7%D9%8A%D8%A7-%D9%88%D9%85%D8%B5%D8%A7%D8%A8%D9%89-%D8%AD%D8%A7%D8%AF%D8%AB-%D9%85%D8%B1%D9%83%D8%A8-%D8%A7%D9%84%D9%88%D8%B1%D8%A7%D9%82/2284269</t>
  </si>
  <si>
    <t>صرف 60 ألف ج لأسرة كل متوفي، و 10 آلاف ج لكل مصاب</t>
  </si>
  <si>
    <t>قرار رئيس مجلس الوزراء رقم 2042 لسنة 2015</t>
  </si>
  <si>
    <t>الدقهلية</t>
  </si>
  <si>
    <t>المنصورة</t>
  </si>
  <si>
    <t>كوبري القطار</t>
  </si>
  <si>
    <t>إسلام أ ح 25 سنة سباك</t>
  </si>
  <si>
    <t>http://www.youm7.com/story/2012/3/9/%D8%BA%D8%B1%D9%82-%D8%B3%D8%A8%D8%A7%D9%83-%D9%88%D8%A7%D9%86%D8%AA%D8%B4%D8%A7%D9%84-3-%D8%B4%D8%A8%D8%A7%D8%A8-%D8%A8%D8%B9%D8%AF-%D8%BA%D8%B1%D9%82-%D9%85%D8%B1%D9%83%D8%A8-%D8%B5%D9%8A%D8%AF-%D8%A8%D8%A7%D9%84%D9%85%D9%86%D8%B5%D9%88%D8%B1%D8%A9/622026</t>
  </si>
  <si>
    <t>لقى سباك مصرعه غرقا، وتم إنقاذ ثلاثة آخرين اليوم الجمعة، بعد غرق مركب صيد بنهر النيل بالمنصورة، نتيجة شدة الرياح، وتواصل الضفادع البشرية جهودها لانتشال جثة الغريق. تلقى اللواء عمر عبد اللطيف مدير أمن الدقهلية إخطارا من شرطة النجدة بالمنصورة بغرق مركب أسفل كوبرى القطار بنهر النيل وعلى متنه أربعة شباب. انتقلت قوات الإنقاذ النهرى بقيادة العميد أسامة شعبان مدير إدارة الدفاع المدنى بالدقهلية إلى مكان الحادث، وتمكنت من انتشال ثلاثة شباب قبل غرقهم وهم محمد حامد شعبان بدوى، 49 سنة ترزى، وحنفى مصطفى محمد مصطفى 49 سنة صاحب محل أدوات صيد، وعلاء محمد 25 سنة سباك. وتواصل الضفادع البشرية عملية البحث عن إسلام أحمد حسن 25 سنة سباك، بعد فقد الأمل فى انتشاله حيا بعد مرور ثلاث ساعات عليه داخل المياه، وتسبب الحادث فى قطع شارع الجمهورية وتحويل المسار إلى شارع المختلط لتتمكن القوات من أداء عمله. وأكد شهود العيان أن الأهالى تخوفوا من محاولة إنقاذ المركب نظرا لسرعة تيار المياه فى تلك المنطقة، وأن الفضل فى إنقاذ ثلاثة شباب يرجع لسرعة استجابة شرطة النجدة للبلاغ، وحضور الضفادع البشرية بعد دقائق من الحادث، والتى تمكنت من إنقاذ الثلاثة، تم تحرير محضر بالواقعة وإخطار النيابة العامة للتحقيق.</t>
  </si>
  <si>
    <t>سوء الأحوال الجوية وارتفاع الأمواج</t>
  </si>
  <si>
    <t>صيد</t>
  </si>
  <si>
    <t>أغراض أسرية</t>
  </si>
  <si>
    <t>http://www.youm7.com/story/2012/4/17/%D9%85%D8%B5%D8%B1%D8%B9-%D8%B4%D8%AE%D8%B5%D9%8A%D9%86-%D9%88%D8%A5%D9%86%D9%82%D8%A7%D8%B0-7-%D8%A2%D8%AE%D8%B1%D9%8A%D9%86-%D8%B9%D9%82%D8%A8-%D8%A7%D8%B5%D8%B7%D8%AF%D8%A7%D9%85-%D9%85%D8%B1%D9%83%D8%A8-%D8%A8%D8%B9%D8%A8%D8%A7%D8%B1%D8%A9-%D9%86%D9%8A%D9%84%D9%8A%D8%A9-%D8%A8%D9%83%D9%81%D8%B1-/655071</t>
  </si>
  <si>
    <t xml:space="preserve">لقى محمد محمد الزوواوى (20 سنة)، وشقيقه خميس (17 سنة) مصرعهما عقب غرق مركب بنهر النيل أمام قرية محلة دياى التابعة لمركز دسوق، لاصطدامها بعبارة نيلية، فى حين تم إنقاذ 7 آخرين كانوا على متن المركب. تلقى اللواء صلاح عكاشة، مدير أمن كفر الشيخ، بلاغا من العميد سيد سلطان مدير فرع البحث الجنائى بغرق محمد محمد الزوواوى (20 سنة)، وشقيقه خميس (17 سنة)، وتم إنقاذ 7 آخرين كانوا على متن مركب يمتلكها "محمود فؤاد"، لاصطدامها بعبارة وعليها 9 من المواطنين كانوا فى رحلة نيلية، مما أدى لغرق الشقيقين، وتم إنقاذ الـ 7 كانوا على متن المركب. وتجرى الآن محاولات لاستخراج الجثتين من قاع النيل وانتشرت الضفادع البشرية بمياه النيل بموقع اصطدام المركب بالعبارة لاستخراجهما. </t>
  </si>
  <si>
    <t>دسوق</t>
  </si>
  <si>
    <t>قرية محلة دياي</t>
  </si>
  <si>
    <t>اصطدام بعبارة نيلية</t>
  </si>
  <si>
    <t>نوع الحمولة</t>
  </si>
  <si>
    <t>ببا</t>
  </si>
  <si>
    <t>قرية رأس الحكمة</t>
  </si>
  <si>
    <t>http://www.youm7.com/story/2013/1/7/%D9%85%D8%AD%D8%A7%D9%88%D9%84%D8%A7%D8%AA-%D9%85%D9%86-%D8%AD%D8%B1%D8%B3-%D8%A7%D9%84%D8%AD%D8%AF%D9%88%D8%AF-%D9%84%D8%A5%D9%86%D9%82%D8%A7%D8%B0-10-%D8%B5%D9%8A%D8%A7%D8%AF%D9%8A%D9%86-%D8%BA%D8%B1%D9%82-%D9%85%D8%B1%D9%83%D8%A8%D9%87%D9%85-%D9%82%D8%A8%D8%A7%D9%84%D8%A9-%D9%85%D8%B7%D8%B1%D9%88/900762</t>
  </si>
  <si>
    <t xml:space="preserve">تبذل قوات حرس الحدود والأجهزة المعنية بالمنطقة العسكرية الغربية ومحافظ مطروح جهوداً مضنية لإنقاذ طاقم مركب الصيد "زمزم" الذى تعرض للغرق فى عرض البحر بسبب سوء الأحوال الجوية وارتفاع الأمواج قبالة سواحل قرية رأس الحكمة شرق مدينة مرسى مطروح بحوالى 70 كيلو متراً. وقامت طائرة عسكرية بعمليات استكشاف ونجحت فى تحديد مكان المركب قبل حلول الظلام وتم إلقاء قوارب مطاطية للصيادين فى ظل صعوبة الإبحار لإنقاذهم. وقام محافظ مطروح، اللواء أحمد حلمى الهياتمى، فور علمه باستغاثة المركب بالاتصال بالقوات المسلحة من أجل العمل على إنقاذ الصيادين كما انتقل المحافظ إلى شاطئ رأس الحكمة لمتابعة عملية الإنقاذ بنفسه. وأكد مصدر مسئول أن موقع المركب الذى تعرض للغرق يبعد أكثر من 20 ميلا بحريا عن الشاطئ وهناك مخاوف من صعوبة إبحار الصيادين بالقوارب المطاطية فى ظل الرياح الشديدة والأمطار الغزيرة وارتفاع الأمواج والظلام. وفى محاولة من أهالى رأس الحكمة لمساعدة البحارة فى الوصول للشاطئ قاموا بإشعال النيران فى إطارات السيارات ليهتدوا بها إلى الشاطئ. كان مركب الصيد "زمزم" قد خرج من ميناء مطروح منذ 3 أيام وتعرض للغرق بسبب سوء الأحوال الجوية وعندما أوشك على الغرق قام "ريس المركب" بإرسال إشارات استغاثة. </t>
  </si>
  <si>
    <t>مسافة 20 ميل بحري من الشاطيء</t>
  </si>
  <si>
    <t>سوء الأحوال الجوية</t>
  </si>
  <si>
    <t>زمزم</t>
  </si>
  <si>
    <t>http://www.youm7.com/story/2013/1/13/%D9%82%D8%B1%D9%8A%D8%A9-%D8%A7%D9%84%D8%B5%D9%8A%D8%A7%D8%AF%D9%8A%D9%86-%D8%A8%D8%A7%D9%84%D8%A5%D8%B3%D9%83%D9%86%D8%AF%D8%B1%D9%8A%D8%A9-%D8%AA%D9%86%D8%AA%D8%B8%D8%B1-%D8%AC%D8%AB%D9%85%D8%A7%D9%86-%D8%B5%D9%8A%D8%A7%D8%AF-%D9%85%D9%81%D9%82%D9%88%D8%AF-%D8%A8%D9%85%D8%B7%D8%B1%D9%88%D8%AD/907229</t>
  </si>
  <si>
    <t>تم العثور على الجثة يوم 13-1-2013</t>
  </si>
  <si>
    <t>محمود فؤاد</t>
  </si>
  <si>
    <t>مركز المنصورة</t>
  </si>
  <si>
    <t>قرب قرية ميت خميس</t>
  </si>
  <si>
    <t>http://www.youm7.com/story/2013/10/19/%D9%85%D8%B5%D8%B1%D8%B9-5-%D9%81%D9%89-%D8%BA%D8%B1%D9%82-%D9%85%D8%B1%D9%83%D8%A8-%D9%8A%D8%B1%D8%A8%D8%B7-%D8%A8%D9%8A%D9%86-%D9%82%D8%B1%D9%8A%D8%AA%D9%8A%D9%86-%D9%81%D9%89-%D8%A7%D9%84%D8%AF%D9%82%D9%87%D9%84%D9%8A%D8%A9-%D8%A7%D9%84%D9%82%D8%A8%D8%B6-%D8%B9%D9%84%D9%89-%D8%B5%D8%A7%D8%AD/1302121</t>
  </si>
  <si>
    <t>أحمد ع ي، أحمد م ا، خالد م ع، يحيى م أ 24 سنة مالك المركب</t>
  </si>
  <si>
    <t>مالك المركب</t>
  </si>
  <si>
    <t xml:space="preserve">تمكنت قوات الإنقاذ النهرى بمديرية أمن الدقهلية ودمياط، من انتشال أخر جثتين من حادث غرق مركب الصيد الذى أودى بحياة أربعة شباب من قرية ميت خميس التابعة لمركز المنصورة. تلقى اللواء سامى الميهى مدير أمن الدقهلية، إخطارا من الرائد رامى الطنطاوى رئيس مباحث مركز المنصورة، بتمكن وحدة الإنقاذ النهرى بقيادة العميد أسامة شعبان مدير إدارة الدفاع المدنى، بانتشال أخر جثتين من نهر النيل، والذين سقطوا من مركب صيد بمياه نهر النيل- أمام قرية ميت خميس مركز المنصورة، وتبين من التحريات، قيام كل من إسلام فاضل العدوى وإسلام عبد الحميد رمضان وأحمد منصور الطوخى والشحات عبد المعطى الطوخى وأحمد عبده يوسف وأحمد محمد الجميل وخالد محمد عبد الحكيم –وجميعهم من قرية ميت خميس، استقلالهم مركب صيد من ميت الكرما- مركز طلخا للعبور به إلى شاطئ القرية محل إقامتهم عقب الانتهاء من حفل عرس، اختل توازن المركب نتيجة الحمولة الزائدة وانقلب بهم فى المياه، وقام بعض الأهالى بإنقاذ الخامس والسادس والسابع وبعد ضبط المدعو يحيى محمد أبو خليل وشهرته إكرامى 24 سنة مالك المركب ومقيم ميت بدر خميس- دائرة المركز، وبسؤاله قرر بأنه حال قيامه بعبور بعض الأشخاص نهر النيل بالمركب خاصته، قاموا بالهرج والمرج- مما أدى إلى انقلاب المركب بالمياه، بسؤال الخامس والسادس والسابع قرروا أنهم أثناء استقلالهم المركب، وفى منتصف النهر انغمر المركب بالمياه- مما أدى إلى وقوع الحادث، تحرر عن ذلك المحضر رقم 20911 جنح مركز شرطة المنصورة لسنة 2013م. </t>
  </si>
  <si>
    <t>رقم 20911 لسنة 2013 جنح مركز المنصورة</t>
  </si>
  <si>
    <t>http://www.youm7.com/story/2013/10/20/%D8%A7%D9%86%D8%AA%D8%B4%D8%A7%D9%84-%D8%AC%D9%85%D9%8A%D8%B9-%D8%A7%D9%84%D8%AC%D8%AB%D8%AB-%D9%81%D9%89-%D8%AD%D8%A7%D8%AF%D8%AB-%D8%BA%D8%B1%D9%82-%D9%85%D8%B1%D9%83%D8%A8-%D8%B5%D9%8A%D8%AF-%D8%A8%D8%A7%D9%84%D8%AF%D9%82%D9%87%D9%84%D9%8A%D8%A9-%D9%88%D8%AA%D8%B3%D9%84%D9%8A%D9%85%D9%87%D9%85-%D9%84%D8%B0/1303064</t>
  </si>
  <si>
    <t>إكرامي</t>
  </si>
  <si>
    <t>اسم وسيلة النقل أو مالكها</t>
  </si>
  <si>
    <t>http://www.youm7.com/story/2013/10/19/%D8%A7%D8%B3%D8%AA%D8%AE%D8%B1%D8%A7%D8%AC-%D8%AC%D8%AB%D8%AA%D9%8A%D9%86-%D9%85%D9%86-%D8%B6%D8%AD%D8%A7%D9%8A%D8%A7-%D8%AD%D8%A7%D8%AF%D8%AB-%D8%BA%D8%B1%D9%82-%D9%85%D8%B1%D9%83%D8%A8-%D8%A7%D9%84%D9%85%D9%86%D8%B5%D9%88%D8%B1%D8%A9/1302700</t>
  </si>
  <si>
    <t>مستشفى المنصورة الدولي</t>
  </si>
  <si>
    <t>الغربية</t>
  </si>
  <si>
    <t>كفر الزيات</t>
  </si>
  <si>
    <t>http://www.youm7.com/story/2014/1/20/%D9%85%D8%B5%D8%B1%D8%B9-%D8%B4%D8%A7%D8%A8-%D9%88%D9%81%D8%AA%D8%A7%D8%A9-%D8%A8%D8%B9%D8%AF-%D8%BA%D8%B1%D9%82-%D9%85%D8%B1%D9%83%D8%A8%D9%87%D9%85%D8%A7-%D8%A8%D9%86%D9%87%D8%B1-%D8%A7%D9%84%D9%86%D9%8A%D9%84-%D8%A8%D9%83%D9%81%D8%B1-%D8%A7%D9%84%D8%B2%D9%8A%D8%A7%D8%AA/1464073</t>
  </si>
  <si>
    <t xml:space="preserve">عثر أهالى قرية كفر الشيخ، مركز كفر الزيات، على جثتين لشخصين بنهر النيل أمام القرية، وتم على الفور إخطار شرطة النجدة بالواقعة. تلقى العميد أشرف درويش مأمور مركز كفر الزيات بلاغا بتمكن الأهالى من انتشال جثتين غريقين بنهر النيل أمام القرية، انتقل المقدم وليد غنيم رئيس مباحث مركز كفر الزيات وقوة من الشرطة، وتبين أن الجثة الأولى لفتاة تدعى أميرة محمد جمال الشريف 14عاملة بمصنع طوب بقرية كفر مجاهد مركز كوم حمادة محافظة البحيرة، والجثة الثانية لـ محمد عوض عبد الفتاح رصد 24سنة عامل بنفس المصنع مقيمين بقرية كفر الشيخ على وتم التحفظ على الجثتين بمنزل أهليتهما وبسؤال والد الأولى محمد جمال الشريف 45سنة عامل وعم الثانى السيد حسين عبد الفتاح 52سنة موظف بالسكة الحديد قرر انه اثناء استقلال المتوفيان وأخرين قارب بنهر النيل عائدين من المصنع اختل القارب وسقطا بمياه النهر، وغرقا ولم يتهما أحدا بالتسبب فى ذلك. وأفاد تقرير مفتش الصحة أن سبب الوفاة اسفكسيا الغرق ولا توجد شبهة جنائية وراء الحادث، تحرر المحضر 786إدارى مركز كفر الزيات وصرحت النيابة العامة بدفن الجثتين. </t>
  </si>
  <si>
    <t>أميرة م ج ا 24 سنة عاملة من البحيرة، محمد ع ع 24 سنة عامل من كفر الشيخ</t>
  </si>
  <si>
    <t>رقم 786 لسنة 2014 إداري كفر الزيات</t>
  </si>
  <si>
    <t>قرية كفر الشيخ</t>
  </si>
  <si>
    <t>http://www.youm7.com/story/2014/5/8/%D8%A7%D9%86%D8%AA%D8%B4%D8%A7%D9%84-%D8%AC%D8%AB%D8%A9-%D8%A7%D9%84%D8%B3%D8%A7%D8%A6%D8%AD%D8%A9-%D8%A7%D9%84%D8%AC%D9%86%D9%88%D8%A8-%D8%A3%D9%81%D8%B1%D9%8A%D9%82%D9%8A%D8%A9-%D8%A7%D9%84%D8%BA%D8%A7%D8%B1%D9%82%D8%A9-%D8%A8%D8%A7%D9%84%D9%86%D9%8A%D9%84-%D8%A8%D9%83%D9%88%D9%85-%D8%A3%D9%85%D8%A8%D9%88/1654487</t>
  </si>
  <si>
    <t>عثر أهالى قرية إقليت بمركز كوم أمبو بأسوان على جثة السائحة الجنوب إفريقية (بورفت) 51سنة التى غرقت مساء أمس إثر غرق مركب شراعى بسبب موجة الطقس السيئ التى ضربت أسوان أمس. حيث تم التحفظ على الجثة بمشرحة دراو العمومية ووضعت تحت تصرف النيابة المختصة. وكان قد تمكن الإنقاذ النهرى أمس من إنقاذ 6 سائحين و3 مصريين إثر غرق مركب شراعى فى مجرى نهر النيل والتى كانت بالنيل وقت حدوث العاصفة فى الجانب الغربى أمام نجع حديدون بقرية الجعافرة التابعة لمركز دراو، حيث نجحت عناصر الإنقاذ النهرى فى إنقاذ المصريين و5 سائحين منهم 3 إستراليين وبولندية وسائحة من جنوب أفريقيا، فى حين لم يتم العثور على سائحة أخرى من جنوب أفريقيا أيضاً. بينما قامت سيارات الإسعاف بنقل الذين تم إنقاذهم إلى مستشفى دراو العام، حيث أكد التشخيص على أنهم مصابون بدوار بسيط دون أى إصابات وتم تقديم الإسعافات الأولية لهم على الفور وخرجوا من المستشفى والعودة إلى الفندق واستكملوا برنامج رحلتهم السياحية .</t>
  </si>
  <si>
    <t>مستشفى دراو العام</t>
  </si>
  <si>
    <t>دراو</t>
  </si>
  <si>
    <t>قرية الجعافرة - نجع حديدون</t>
  </si>
  <si>
    <t>الجانب الغربي</t>
  </si>
  <si>
    <t>عاصفة</t>
  </si>
  <si>
    <t>بورفت جنوب أفريقية الجنسية 51 سنة</t>
  </si>
  <si>
    <t>جنوب أفريقية وبولندية و 3 أستراليين و 3 مصريين</t>
  </si>
  <si>
    <t>البحيرة</t>
  </si>
  <si>
    <t>رشيد</t>
  </si>
  <si>
    <t>http://www.youm7.com/story/2016/1/21/%D8%AC%D9%87%D9%88%D8%AF-%D9%85%D9%83%D8%AB%D9%81%D8%A9-%D9%84%D9%84%D8%A8%D8%AD%D8%AB-%D8%B9%D9%86-%D8%A7%D8%AB%D9%86%D9%8A%D9%86-%D9%85%D9%86-%D8%A7%D9%84%D8%B5%D9%8A%D8%A7%D8%AF%D9%8A%D9%86-%D8%A7%D9%84%D9%85%D9%81%D9%82%D9%88%D8%AF%D9%8A%D9%86-%D8%A8%D9%85%D8%B1%D9%83%D8%A8-%D8%B1%D8%B4%D9%8A%D8%AF/2549063</t>
  </si>
  <si>
    <t>http://www.youm7.com/story/2016/1/19/%D8%A7%D8%B1%D8%AA%D9%81%D8%A7%D8%B9-%D8%B9%D8%AF%D8%AF-%D8%B6%D8%AD%D8%A7%D9%8A%D8%A7-%D8%BA%D8%B1%D9%82-%D9%85%D8%B1%D9%83%D8%A8-%D8%B5%D9%8A%D8%AF-%D8%A3%D9%85%D8%A7%D9%85-%D8%A8%D9%88%D8%BA%D8%A7%D8%B2-%D8%B1%D8%B4%D9%8A%D8%AF-%D8%A5%D9%84%D9%89-3-%D8%A3%D8%B4%D8%AE%D8%A7%D8%B5-%D9%88%D8%A5/2546304</t>
  </si>
  <si>
    <t>http://www.youm7.com/story/2016/1/19/%D8%A8%D8%A7%D9%84%D8%A3%D8%B3%D9%85%D8%A7%D8%A1-%D9%86%D9%86%D8%B4%D8%B1-%D8%AA%D9%81%D8%A7%D8%B5%D9%8A%D9%84-%D8%BA%D8%B1%D9%82-%D9%85%D8%B1%D9%83%D8%A8-%D8%B5%D9%8A%D8%AF-%D8%A8%D9%86%D8%A7%D8%AD%D9%8A%D8%A9-%D8%A8%D9%88%D8%BA%D8%A7%D8%B2-%D8%B1%D8%B4%D9%8A%D8%AF/2546363</t>
  </si>
  <si>
    <t>http://www.youm7.com/story/2016/1/24/%D8%A7%D9%84%D9%86%D9%8A%D8%A7%D8%A8%D8%A9-%D8%AA%D8%B5%D8%B1%D8%AD-%D8%A8%D8%AF%D9%81%D9%86-%D8%AC%D8%AB%D8%A9-%D8%A3%D8%AD%D8%AF-%D8%A7%D9%84%D8%B5%D9%8A%D8%A7%D8%AF%D9%8A%D9%86-%D8%B6%D8%AD%D8%A7%D9%8A%D8%A7-%D8%BA%D8%B1%D9%82-%D9%85%D8%B1%D9%83%D8%A8-%D8%B1%D8%B4%D9%8A%D8%AF-%D8%A8%D8%A7%D9%84%D8%A8%D8%AD/2553802</t>
  </si>
  <si>
    <t>http://www.youm7.com/story/2016/1/25/%D8%A7%D9%84%D8%B9%D8%AB%D9%88%D8%B1-%D8%B9%D9%84%D9%89-%D8%AC%D8%AB%D8%A9-%D8%A7%D9%84%D9%85%D9%81%D9%82%D9%88%D8%AF-%D8%A8%D9%85%D8%B1%D9%83%D8%A8-%D8%B1%D8%B4%D9%8A%D8%AF-%D8%B7%D8%A7%D9%81%D9%8A%D8%A9-%D8%B9%D9%84%D9%89-%D8%B3%D8%B7%D8%AD-%D8%A7%D9%84%D9%85%D8%A7%D8%A1-%D8%A8%D9%86%D9%87%D8%B1-%D8%A7/2554523</t>
  </si>
  <si>
    <t>بوغاز رشيد</t>
  </si>
  <si>
    <t>طارق بن زياد</t>
  </si>
  <si>
    <t xml:space="preserve">صرح الرائد محمد هشام رئيس مباحث رشيد بأنه تلقى بلاغا قبل قليل من الأهالى بالعثور على جثة "ناجى عبد المنعم السيد ورشان" والد أحد المتوفين فى حادث غرق مركب رشيد، وهى جثة المفقود التى لم يتم العثور عليها بعد الحادث، حيث كانت طافية على سطح الماء بنهر النيل وتم انتشالها. وتعود أحداث الواقعة، عندما تلقى اللواء محمد عماد الدين سامى مدير أمن البحيرة، إخطارا من اللواء أشرف عبد القادر مدير المباحث من مركز شرطة رشيد، ببلاغ من الأهالى بغرق مركب صيد بناحية بوغاز رشيد دائرة المركز، وانتقلت القيادات الأمنية وقوات الإنقاذ النهرى. وتبين للعميد محمد زايد وكيل فرع البحث الجنائى غرق مركب صيد مسماه "طارق بن زياد"، وعليها طاقهما المكون من 8 أفراد، وقيام الأهالى بإنقاذ 6 منهم، وهم كل من: "عبدالمنعم محمد عبدالمنعم ورشان، 23 عاما، صياد توفى عقب وصوله للمستشفى، أحمد محمد عبدالمنعم ورشان، 30 عاما، رئيس المركب، عبدالمنعم ناجى عبدالمنعم ورشان، 18 عاما، رامى محمد معوض الهشه، 30 عاما، على محمد عبدالمنعم ورشان، 18 عاما، جمعة عبدالمعطى عبدالوهاب، 30 عاما وجميعهم صيادين ويقيمون برج رشيد دائرة المركز، وتم نقلهم لمستشفى رشيد العام، وغادروها عقب تلقيهم العلاج اللازم. </t>
  </si>
  <si>
    <t>مستشفى رشيد العام</t>
  </si>
  <si>
    <t>تيار قوي في النيل تسبب به فندق عائم قريب</t>
  </si>
  <si>
    <t>http://www.youm7.com/story/2011/10/6/%D9%85%D8%AD%D8%A7%D9%81%D8%B8-%D8%A3%D8%B3%D9%88%D8%A7%D9%86--40-%D8%BA%D8%B7%D8%A7%D8%B3%D8%A7-%D9%84%D9%84%D8%A8%D8%AD%D8%AB-%D8%B9%D9%86-6-%D9%85%D9%81%D9%82%D9%88%D8%AF%D9%8A%D9%86-%D9%81%D9%89-%D8%BA%D8%B1%D9%82-%D9%82%D8%A7%D8%B1%D8%A8-%D8%A8%D8%A7%D9%84%D9%86%D9%8A%D9%84/507177</t>
  </si>
  <si>
    <t>http://www.youm7.com/story/2013/10/4/%D8%A5%D9%86%D9%82%D8%A7%D8%B0-5-%D8%A3%D8%B4%D8%AE%D8%A7%D8%B5-%D9%88%D9%81%D9%82%D8%AF-2-%D9%81%D9%89-%D8%BA%D8%B1%D9%82-%D9%85%D8%B9%D8%AF%D9%8A%D8%A9-%D9%86%D9%8A%D9%84%D9%8A%D8%A9-%D8%A8%D8%A7%D9%84%D9%85%D9%86%D9%8A%D8%A8/1282100</t>
  </si>
  <si>
    <t>http://www.youm7.com/story/2013/10/5/%D8%A7%D8%B1%D8%AA%D9%81%D8%A7%D8%B9-%D8%B9%D8%AF%D8%AF-%D8%B6%D8%AD%D8%A7%D9%8A%D8%A7-%D9%85%D8%B9%D8%AF%D9%8A%D8%A9-%D8%A7%D9%84%D9%85%D9%86%D9%8A%D8%A8-%D8%A7%D9%84%D8%BA%D8%A7%D8%B1%D9%82%D8%A9-%D9%84%D8%AB%D9%84%D8%A7%D8%AB%D8%A9-%D8%A3%D8%B4%D8%AE%D8%A7%D8%B5/1282236</t>
  </si>
  <si>
    <t>http://www.youm7.com/story/2013/10/5/%D8%AF%D9%81%D9%86-%D8%AC%D8%AB%D8%AB-3-%D8%BA%D8%B1%D9%82%D9%89-%D8%A8%D9%85%D8%B9%D8%AF%D9%8A%D8%A9-%D8%A7%D9%84%D9%85%D9%86%D9%8A%D8%A8-%D9%88%D8%AD%D8%AC%D8%B2-%D8%A7%D9%84%D9%85%D8%B1%D8%A7%D9%83%D8%A8%D9%89-%D9%8A%D9%88%D9%85%D8%A7-%D8%B9%D9%84%D9%89-%D8%B0%D9%85%D8%A9-%D8%A7%D9%84%D8%AA%D8%AD/1283378</t>
  </si>
  <si>
    <t>المنيب - عزبة البكباشي</t>
  </si>
  <si>
    <t>صاحب المعدية</t>
  </si>
  <si>
    <t>القتل الخطأ، الإهمال والقيادة بدون ترخيص</t>
  </si>
  <si>
    <t>رقم 15116 لسنة 2013 جنح الجيزة</t>
  </si>
  <si>
    <t>جزيرة بين البحرين</t>
  </si>
  <si>
    <t>عسران م 33 سنة سائق من أبو النمرس، محمود ش 35 سنة صاحب مقهى من عزبة البكباشي، مجدي ر 32 سنة سائق من أبو النمرس</t>
  </si>
  <si>
    <t xml:space="preserve">ارتفع عدد ضحايا غرق معدية نيلية بنهر النيل بمنقطة المنيب، أثناء عبورها من جزيرة "بين البحرين" باتجاهها إلى عزبة البكباشى، إلى ثلاثة أشخاص، من بين 8 أشخاص كانوا يستقلون المعدية، التى اختل توازنها مما أدى إلى انقلابها وغرف المتوفين. كان قسم الجيزة قد تلقى بلاغا من الأهالى بغرق معدية صغيرة بنهر النيل، أثناء عبورها من جزيرة بين "البحرين" باتجاهها إلى عزبة البكباشى، وعلى الفور انتقلت قوة أمنية إلى مكان الواقعة. وتبين بالانتقال والفحص وبسؤال قائد المركب "عاطف سالم عبد الحليم"، 33 سنة، صياد، ومقيم بجزيرة "بين البحرين" الواقعة فى دائرة القسم، أكد أنه أثناء استقلاله المعدية وبصحبته 8 أشخاص لعبور النهر للوصول إلى عزبة البكباشى، اختل توازنها، مما أدى لانقلابها وغرق عدد 3 أشخاص وهم؛ "عسران.م.م"، 35 سنة، سائق بعزبة مدكور التابعة لأبو النمرس، و"مجدى.ر.ع"، 35 سنة، بائع متجول ومقيم بذات العنوان، و"محمود.ش.ع"، 55 سنة، عاطل، ومقيم بعزبة البكباشى، فيما تمكن باقى مستقلى المركب من السباحة والنجاة من الغرق.. وبسؤال شقيق الغريق الأول "مهران.م.م"، 55 سنة، عامل ومقيم بذات العنوان، لم يتهم أحدا. وتمكنت قوات الإنقاذ النهرى من انتشال الجثث وتحرر عن ذلك المحضر رقم 15116/2013م جنح القسم وتولت النيابة التحقيق. </t>
  </si>
  <si>
    <t>علي هـ ع 10 سنوات طالب، محمد ع م 10 سنوات طالب</t>
  </si>
  <si>
    <t>http://www.youm7.com/story/2016/6/28/%D8%A7%D9%86%D8%AA%D8%B4%D8%A7%D9%84-%D8%AC%D8%AB%D8%A9-%D8%B7%D8%A7%D9%84%D8%A8%D9%8A%D9%86-%D8%BA%D8%B1%D9%82%D8%A7-%D8%A8%D8%A7%D9%84%D9%85%D8%AC%D8%B1%D9%89-%D8%A7%D9%84%D9%85%D8%A7%D8%A6%D9%89-%D8%A8%D9%86%D9%87%D8%B1-%D8%A7%D9%84%D9%86%D9%8A%D9%84-%D8%A8%D8%A7%D9%84%D9%85%D9%86%D9%8A%D8%A7/2780299</t>
  </si>
  <si>
    <t xml:space="preserve">تمكنت فرق الإنقاذ النهرى من انتشال جثة طالبين غرقا إثر سقوط سيارة من أعلى معدية نيلية بسمالوط، وتلقى اللواء رضا طبلية مدير أمن المنيا إخطارًا من العميد عبد الفتاح الشحات يفيد بسقوط السيارة رقم 4387 نقل المنيا من بالمجرى المائى لنهر النيل أثناء توقفها بالبر الشرقى بسبب عطل فى الفرامل. وبانتقال فرق الإنقاذ تم انتشال جثة كل من على هانى على طالب ومحمد على محمد 10 سنوات وبتوقيع الكشف الطبى عليهما تبين وفاتهما بسبب إسفكسيا الغرق، تحرر عن الواقعة المحضر اللازم وجارٍ العرض على النيابة. </t>
  </si>
  <si>
    <t>سائق الصندل و 3 مساعدين</t>
  </si>
  <si>
    <t>القوات المسلحة</t>
  </si>
  <si>
    <t>http://www.youm7.com/story/2015/7/25/%D9%85%D8%A8%D8%A7%D8%AD%D8%AB-%D8%A7%D9%84%D8%AC%D9%8A%D8%B2%D8%A9--%D8%AD%D8%B5%D9%8A%D9%84%D8%A9-%D8%A7%D9%84%D8%A3%D8%B7%D9%81%D8%A7%D9%84-%D8%A7%D9%84%D8%BA%D8%B1%D9%82%D9%89-%D9%81%D9%89-%D8%AD%D8%A7%D8%AF%D8%AB-%D9%85%D8%B1%D9%83%D8%A8-%D8%A7%D9%84%D9%88%D8%B1%D8%A7%D9%82-%D8%A7%D9%84%D9%85%D9%86%D9%83/2277512</t>
  </si>
  <si>
    <t>العياط</t>
  </si>
  <si>
    <t>قرية مزغونة</t>
  </si>
  <si>
    <t>http://www.youm7.com/story/2014/1/2/%D8%A7%D9%86%D8%AA%D8%B4%D8%A7%D9%84-%D8%AC%D8%AB%D8%A9-%D8%B4%D8%AE%D8%B5-%D9%88%D8%A5%D9%86%D9%82%D8%A7%D8%B0-%D8%A2%D8%AE%D8%B1-%D8%A8%D8%B9%D8%AF-%D8%BA%D8%B1%D9%82-%D9%84%D8%A7%D9%86%D8%B4-%D8%A8%D9%87%D9%85-%D9%81%D9%89-%D8%A7%D9%84%D9%86%D9%8A%D9%84-%D8%A8%D8%A7%D9%84%D8%B9%D9%8A%D8%A7%D8%B7/1430485</t>
  </si>
  <si>
    <t xml:space="preserve">انتشلت قوات الإنقاذ النهرى فى الجيزة، اليوم الخميس، جثة لشخص بعدما انقلب به لانش فى مياة النيل فى منطقة مزغونة بالعياط، وكان بصحبته شخص آخر تم إنقاذه من المياه قبل الغرق. تلقت غرفة عمليات الحماية المدنية بالجيزة، بلاغا من الجهات المعنية بغرق لانش بالعياط، وعلى الفور انتقل رجال الإنقاذ باللنش فى النيل، وتبين استقلال شخصين للانش فانقلبت به فى المياه، مما أدى إلى غرق واحد، وتم انتشال جثته وإنقاذ الآخر. </t>
  </si>
  <si>
    <t>http://www.masress.com/almesryoon/382757</t>
  </si>
  <si>
    <t>إسلام ف ا 17 سنة طالب، إسلام ع ر 16 سنة طالب، أحمد م ا 17 سنة، الشحات ع ا 17 سنة</t>
  </si>
  <si>
    <t>http://www.masress.com/ahram/1238090</t>
  </si>
  <si>
    <t>عاطف س ع 33 سنة السائق</t>
  </si>
  <si>
    <t>http://www.masress.com/akhbarelyomgate/216463</t>
  </si>
  <si>
    <t>رأس شقير</t>
  </si>
  <si>
    <t>وجود ثقب بها وإصابة قائدها بهبوط مفاجيء بالقلب</t>
  </si>
  <si>
    <t>قاطرة بحرية</t>
  </si>
  <si>
    <t>المنجد</t>
  </si>
  <si>
    <t>http://www.masress.com/alwafd/565405</t>
  </si>
  <si>
    <t>تلقت محطة استغاثة لشركة بترول تابعة لشركة خليج السويس للبترول بمدينة رأس غارب من القاطرة البحرية (المنجد) بتعرضها للغرق. وذلك بالقرب من رأس شقير التابعة لمدينة رأس غارب بسبب ثقب بها، وأثناء محاولة لأنقاذها من أحد المراكب المجاورة لها تعرضت المركب المنقذ لها لعطل مفاجئ أيضا بماكيناتها..مما أدى إلى الاستعانة بوحدات بحرية أخرى من شركة جابكو(شركة بترول خليج السويس) لأنقاذهما من الغرق. ونجحت فى انتشال جثة الغريق حلمى عبد الستار الذى تم نقل جثته إلى مشرحة مدينة رأس غارب، كما تم إنقاذ 8 آخرين أربعة من كل المركبين وحالتهم جيدة، وتم جر المركب المعطلة إلى ميناء رأس شقير وغرق القاطرة المنجد وبدأت نيابة رأس غارب التحقيقات لمعرفه سبب الحادث. وعلمت الوفد من مصدر موثوق بأن القاطرة كان يقودها رجل يبلغ من العمر 80 عاما أصيب بهبوط مفاجئ فى القلب، مما أدى إلى غرق المركب بعد محاولة لأنقاذها من مركب صينى الجنسية كان مار بجوارها، والتى تعطلت ماكيناته فجأة. مما أدى إلى تدخل لنشات تابعة لشركة جابكو بعد تلقيها استغاثه منه ونجحت فى سحب المركب بركباها، وانتشال جثة وإنقاذ أربعة آخرين من القاطرة .</t>
  </si>
  <si>
    <t>ماس كهربائي أدى إلى تسرب غاز سام</t>
  </si>
  <si>
    <t>http://www.masress.com/youm7/1582412</t>
  </si>
  <si>
    <t>الإسكندرية</t>
  </si>
  <si>
    <t>سيدي أبو غازي - منطقة أبيس</t>
  </si>
  <si>
    <t>مصرف سيدي أبو غازي</t>
  </si>
  <si>
    <t>محرم بك</t>
  </si>
  <si>
    <t>http://www.masress.com/alshaab/186004</t>
  </si>
  <si>
    <t>مصرع طالب وطالبة لقى حدفهما بسبب غرق مركب صيد بمصرف سيدي غازي بمنطقة أبيس شرق الإسكندرية، بسبب سوء الأحوال الجوية. حيث تلقى قسم شرطة محرم بك إخطارًا يفيد انقلاب قارب صيد وغرق شخصين بمصرف سيدي غازي بمنطقة أبيس. وبالفحص تبين انقلاب قارب صيد صغير بمصرف سيدي غازي، الكائن بدائرة القسم، مما أدى لوفاة مستقليه وهم كل من "شيرين س م" 13 سنة طالبة، مقيمه دائرة القسم، و"أدهم ح م" 15 سنة طالب، مقيم منشية ناصر بمحافظة القاهرة. وبسؤال والد الأولي المدعو "سلومه م ط" 43 سنة صياد، مقيم دائرة القسم، وخال الثاني المدعو "فتحي ع أ" 43 سنة عامل معماري، مقيم دائرة القسم، قررا بأنّه أثناء قيام المذكورين باللهو بالقارب، انقلب بهما، بسبب سوء الأحوال الجوية، مما أدّى لسقوطهما بالمياه وغرقهما، ولم يتهما أحدا بالتسبب في وفاتهما. تم نقل الجثتين لمشرحة الإسعاف، وتحرر المحضر رقم إداري قسم شرطة محرم بك، وجارٍ العرض على النيابة العامة للتحقيق.</t>
  </si>
  <si>
    <t>شيرين س م 13 سنة طالبة من محرم بك، أدهم ح م 15 سنة طالب من منشأة ناصر</t>
  </si>
  <si>
    <t>http://www.masress.com/masrawy/700459826</t>
  </si>
  <si>
    <t>الجمرك</t>
  </si>
  <si>
    <t>http://www.masress.com/veto/1732573</t>
  </si>
  <si>
    <t>أمرت نيابة الإسكندرية بالتحفظ على مالك مركب صيد، تسبب في مصرع طالب، عقب غرق المركب بمنطقة القلعة أثناء قيام مجموعة من الطلبة باستقلالها، للنزهة بها في البحر. كان قسم شرطة الجمرك تلقى بلاغا من ضياء ا.ا 17 عاما طالب، محمد ا. ا 17 عاما، طالب إسلام م ر 17 عاما، طالب " جميعهم مقيمون ببلطيم – محافظة كفر الشيخ "، يفيد أنه أثناء استقلالهم مركب صيد للتنزه بمنطقة القلعة دائرة القسم وبصحبتهم صديقهم أمير م.ا 17 عاما، طالب مقيم بكفر الشيخ، انقلب المركب بهم مما أدى لغرق صديقهم ولم تظهر جثته. بسؤال مالك المركب محمد ح ا 31 عاما، صياد، مقيم دائرة قسم الجمرك، أكد مضمون ما تقدم وأضاف بانقلاب المركب نتيجة ارتفاع الأمواج وارتطامها بالصخور، كلفت وحدة الإنقاذ النهري بانتشال الجثة.</t>
  </si>
  <si>
    <t>أمير م.ا 17 سنة طالب من كفر الشيخ</t>
  </si>
  <si>
    <t>ضياء ا.ا 17 سنة طالب من بلطيم، محمد ا. ا 17 سنة طالب من بلطيم، إسلام م ر 17 سنة طالب من ببلطيم</t>
  </si>
  <si>
    <t>ارتفاع الأمواج وارتطامها بالصخور</t>
  </si>
  <si>
    <t>منطقة القلعة</t>
  </si>
  <si>
    <t>http://www.masress.com/alwafd/236014</t>
  </si>
  <si>
    <t>http://www.masress.com/moheet/2061816</t>
  </si>
  <si>
    <t>الكيلو 35 الزعفرانة</t>
  </si>
  <si>
    <t>الزعفرانة</t>
  </si>
  <si>
    <t>مستشفى رأس غارب المركزي</t>
  </si>
  <si>
    <t>http://www.masress.com/albawabh/6483</t>
  </si>
  <si>
    <t>ارتفاع الأمواج والحمولة الزائدة</t>
  </si>
  <si>
    <t>أبو سمبل</t>
  </si>
  <si>
    <t>منطقة خور سارة</t>
  </si>
  <si>
    <t>بحيرة ناصر</t>
  </si>
  <si>
    <t>http://www.masress.com/almasryalyoum/587996</t>
  </si>
  <si>
    <t>السيد</t>
  </si>
  <si>
    <t>رأس سدر</t>
  </si>
  <si>
    <t>حريق بسبب أنبوبة الغاز</t>
  </si>
  <si>
    <t>http://www.masress.com/elwatan/71543</t>
  </si>
  <si>
    <t>http://www.masress.com/alwafd/175119</t>
  </si>
  <si>
    <t>http://www.masress.com/masrawy/700358545</t>
  </si>
  <si>
    <t>لقي صياد ببورسعيد مصرعه غرقًا، اليوم الأربعاء، إثر سقوطه من فوق مركب صيد أثناء رسوها على رصيف الميناء. تلقى الدكتور جمال عبد الناصر وكيل وزارة الصحة، إشارة من مستشفى بورسعيد العام "الأميري"، تفيد بوصول شعبان محمد محمود "30 سنة"، جثة هامدة، إثر سقوطه من فوق مركب صيد. وأمر اللواء إسماعيل عز الدين مدير أمن بورسعيد، بتحرير محضر بالواقعة والتحري عن ملابساتها، وإيداع الجثة في مشرحة الأميري تحت تصرف النيابة.</t>
  </si>
  <si>
    <t>أثناء رسوها</t>
  </si>
  <si>
    <t>مستشفى بورسعيد العام</t>
  </si>
  <si>
    <t>شعبان م م 30 سنة صياد</t>
  </si>
  <si>
    <t>ميناء بورسعيد</t>
  </si>
  <si>
    <t>http://www.masress.com/albawabh/820935</t>
  </si>
  <si>
    <t>http://www.masress.com/tahrirnews/3370579</t>
  </si>
  <si>
    <t>قرية البغدادي</t>
  </si>
  <si>
    <t>مركز الأقصر</t>
  </si>
  <si>
    <t>http://www.masress.com/almesryoon/972394</t>
  </si>
  <si>
    <t>لقت سائحة ألمانية فى العقد الثامن من العمر، مصرعها، اليوم الخميس، إثر اصطدامها بجسم صلب بإحدى المراكب السياحية بالمرسى النهرى بقرية البغدادى جنوبى شرق الاقصر. تلقى اللواء عصام الحملى، مساعد وزير الداخلية لأمن الأقصر، إخطارا من الدكتور معمر عبد الهادى، مدير مرفق إسعاف الأقصر، يفيد بمصرع سائحة ألمانية الجنسية وتدعى "بربارا فلبينى"، 70 عامًا، وذلك أثر اصطدامها بجسم صلب، بإحدى المراكب السياحية فى المرسى النهرى بقرية البغدادى بجنوب شرق الأقصر. تم تحرير محضر بالواقعة وانتداب الطب الشرعى لمعرفة سبب الوفاة.</t>
  </si>
  <si>
    <t>اصطدام بجسم صلب</t>
  </si>
  <si>
    <t>بربارا ف 70 سنة ألمانية الجنسية</t>
  </si>
  <si>
    <t>الساحل</t>
  </si>
  <si>
    <t>كوبري الساحل</t>
  </si>
  <si>
    <t>قمر 14</t>
  </si>
  <si>
    <t>مستشفى معهد ناصر</t>
  </si>
  <si>
    <t>http://www.masress.com/veto/2111925</t>
  </si>
  <si>
    <t>لقي شخصان مصرعهما غرقا، فيما أصيب 5 أشخاص آخرون في سقوط من أعلى مركب بالنيل أسفل كوبرى الساحل، وتم نقلهم إلى مستشفى معهد ناصر. كانت شرطة المسطحات تلقت بلاغا يفيد سقوط 7 أشخاص من أعلى مركب "قمر 14" فى النيل أسفل كوبرى الساحل، وعلى الفور انتقلت قوة الإنقاذ النهرى ، وتم إنقاذ 5 أشخاص مصابين بجروح ، فيما تم انتشال جثتين لآخرين، وتم نقلهم إلى مستشفى معهد ناصر.</t>
  </si>
  <si>
    <t>http://www.masress.com/rosadaily/1139253</t>
  </si>
  <si>
    <t>السويس</t>
  </si>
  <si>
    <t>http://www.masress.com/ona/512578</t>
  </si>
  <si>
    <t>مسافة 4 كمم من الشاطيء - مرسى لاند فيش</t>
  </si>
  <si>
    <t>محمود م ح 65 سنة، حمدي ع م 68 سنة</t>
  </si>
  <si>
    <t>حسام ن ع 41 سنة، أسامة خ ع 45 سنة، حسين ح ق 46 سنة من الغردقة، محمد ع 19 سنة، محمد ع 62 سنة</t>
  </si>
  <si>
    <t>http://www.masress.com/elsaba7/70883</t>
  </si>
  <si>
    <t>نشب حريق فجر اليوم بمركب صيد على بعد 4 كيلو متراً من شواطئ مدينة رأس غارب ، مما تسبب في غرق مركب الصيد ومصرع اثنين وإنقاذ 6 آخرين . وتلقت غرفة عمليات ديوان عام محافظة البحر الأحمر إخطاراً من مستشفى رأس غارب المركزى بوصول جثتين وهما محمود مصطفى حمودة 65 سنة وحمدي عبد الحميد محمد 68 سنة ، نتيجة غرقهم بمياه البحر الأحمر . كما نتتج عن غرق المركب اصابة كلاً من حسام نبيل علي 41 سنة ، واسامة خليفه عبد الله 45 سنة، وعلي خليل وهبه 31 سنة، وحسين حسن قدري 46 سنة من مدينة الغردقة ومحمد عبد النبي 19 سنة ، ومحمد عبد الوهاب 62 سنة ، وجميعهم يخضعون للعلاج بمستشفى رأس غارب المركزى. وصرح اللواء سعد الدين أمين سكرتير عام محافظة البحر الاحمر فى تصريح خاص للصباح أن المركب اشتعل عند الساعة الواحدة والنصف صباحاً ، بسبب عمل كوب شاي على المركب حيث ترك طاقم المركب النيران على متن المركب دون إطفائها .</t>
  </si>
  <si>
    <t>http://www.masress.com/hawadeth/157085</t>
  </si>
  <si>
    <t>http://www.masress.com/alwafd/558080</t>
  </si>
  <si>
    <t>ريس مركب الصيد</t>
  </si>
  <si>
    <t>http://www.masress.com/moheet/2038856</t>
  </si>
  <si>
    <t>الحبيبة مكة</t>
  </si>
  <si>
    <t>مستشفى القصير المركزي</t>
  </si>
  <si>
    <t>القصير</t>
  </si>
  <si>
    <t>بني مزار</t>
  </si>
  <si>
    <t>http://www.masress.com/almasryalyoum/735406</t>
  </si>
  <si>
    <t>لقى 3 مواطنين مصرعهم غرقا، في نهر النيل، بعد تصادم قاربهم الشراعي بمركب نهري أمام مدينه بنى مزار. تلقى اللواء ممدوح مقلد، مدير الأمن بلاغا من الإنقاذ النهرى بتصادم المركب النهرى القادم من القاهرة والمتجة إلى أسوان، والتابع لشركة السكر المصرية قيادة محمد محمود محمد (32 عاماً) مقيم بنجع حمادى، بقارب صغير، على متنه 3 مواطنين، مما أدى إلى غرقهم، وهم حسن السيد عطا (52 عاماً)، وشقيقه «علي» (35 عاماً)، وياسين حسن السيد (19 عاماً) مقيمون جميعا بقرية الناصريه بمركز بنى مزار، وجارى البحث عن جثث الضحايا. وأكد سائق المركب النهرى أن القارب عبر أمام المركب بشكل مفاجئ؛ مما أدى إلى وقوع الحادث، وتم تحرير محضر رقم 1909 لسنة 2012 قسم شرطة بني مزار، وتولت النيابة العامة التحقيق في الواقعة.</t>
  </si>
  <si>
    <t>رقم 1909 لسنة 2012 إداري بني مزار</t>
  </si>
  <si>
    <t>اصطدام بمركب نهري</t>
  </si>
  <si>
    <t>http://www.masress.com/shorouk/776964</t>
  </si>
  <si>
    <t>لقى صياد بالسويس مصرعه غرقا بمياه خليج السويس، وذلك عقب تعرض مركبه للغرق. كان اللواء خليل حرب، مدير أمن السويس، تلقى إخطارا من مأمور قسم عتاقة بالسويس بمصرع صياد يدعى غريب محمد طلب، 32 عاما، نتيجة غرق فلوكة الصيد الخاصة به بمياه خليج السويس. وحرر قسم شرطة عتاقة بالسويس محضرا بحادث غرق الصياد، وصرحت النيابة العامة بالسويس بتسليم المتوفى لذويه لدفنه.</t>
  </si>
  <si>
    <t>فلوكة</t>
  </si>
  <si>
    <t>عتاقة</t>
  </si>
  <si>
    <t>المطرية</t>
  </si>
  <si>
    <t>اصطدام مع مركب آخر</t>
  </si>
  <si>
    <t>هناك 2 آخرون من المفقودين</t>
  </si>
  <si>
    <t>http://www.masress.com/veto/903250</t>
  </si>
  <si>
    <t>لقي 3 صيادين من مدينة المطرية مصرعهم، منذ قليل، بعد اصطدام مركبين داخل بحيرة المنزلة نتيجة سوء حالة الطقس، وأصيب آخر تم انتشال جثة أحدهم ولا زال البحث جاريا عن اثنين داخل مياه البحيرة. كان اللواء حسن عبد الحي - مدير أمن الدقهلية - تلقى إخطارا من الرائد محمد الشربيني - رئيس مباحث المطرية - عن وصول جثمان محمود عبد الغني راشد - 35 عاما - من سكان شارع بورسعيد بمدينة المطرية بعد اصطدام مركبين داخل بحيرة المنزلة كان على متنهما 4 أشخاص ما أدى لمصرعه وإصابة آخر وفقدان اثنين آخرين داخل مياه البحيرة، تم نقل الجثمان إلى مشرحة مستشفى المطرية، ويتلقى المصاب العلاج بينما تواصل شرطة المسطحات المائية البحث عن المفقودين وسط صعوبة بالغة لشدة الرياح والظلام، فيما تجمهر أهالي المتوفي أمام مشرحة المستشفى لاستلام الجثمان وأهالي المفقودين في انتظار انتشالهم من مياه البحيرة.</t>
  </si>
  <si>
    <t>بحيرة المنزلة</t>
  </si>
  <si>
    <t>مستشفى المطرية العام</t>
  </si>
  <si>
    <t>http://www.masress.com/elwatan/500695</t>
  </si>
  <si>
    <t>نشب حريق هائل عصر اليوم الإثنين بمركب صيد تدعى "الحاج سعد"، بميناء الأتكة بالسويس، مما تسبب في مصرع صياد وإصابة اثنين آخرين من الصيادين. كان االلواء خليل حرب، مدير أمن السويس، تلقي بلاغا بنشوب حريق في مركب للصيد بميناء الصيد بالسويس، وانتقل إلى موقع الحريق بميناء الأتكة 8 سيارات إطفاء مع قوات الدفاع المدني حتى تم السيطرة علي الحريق قبل الانتقال لمراكب أخرى فيما انتقل فريق من البحث الجنائى من قسم عتاقة بالسويس للوقوف على أسباب الحريق.</t>
  </si>
  <si>
    <t>ميناء الأتكة</t>
  </si>
  <si>
    <t>حريق</t>
  </si>
  <si>
    <t>صرف 10 آلاف ج لأسرة كل متوفي، 2000ج لكل مصاب</t>
  </si>
  <si>
    <t>http://www.masress.com/rosadaily/1083628</t>
  </si>
  <si>
    <t>http://www.masress.com/almasryalyoum/3714986</t>
  </si>
  <si>
    <t xml:space="preserve">لقي عامل مصرعه غرقا في مياه النيل قبالة مركز ديرمواس بالمنيا، إثر انقلاب مركب شراعي كان يقله مع 4 آخرين للعبور إلى البر الغربي، بسبب سوء الأحوال الجوية. وبانتقال قوات الحماية المدينة وشرطة المسطحات المائية، تبين أنه أثناء إبحار مركب شراعي لنقل الركاب ملك وقيادة «وائل.ز.م»، 35 سنة، وكان على متنه كل من «حسنين.ع.ح»، 29 سنة، موظف، «ربيع.خ.م»، 34 سنة، سائق، «أوسم.ح.ع»، 30 سنة، فلاح، و«صموئيل.ى.م»، 31 سنة، عامل، و«جرجس.غ.م»، 29 سنة، عامل، وجميعهم مقيمون بقرية الحسايبة بمركز ديرمواس، انقلب المركب بسبب سرعة الرياح التي تسببت في ارتفاع الأمواج. تمكن الأهالي من إنقاذ ركاب المركب، ما عدا الأخير الذي جرفه التيار، وفشلت جهود إنقاذه. </t>
  </si>
  <si>
    <t>ديرمواس</t>
  </si>
  <si>
    <t>جرجس.غ.م 29 سنة عامل من ديرمواس</t>
  </si>
  <si>
    <t>وائل.ز.م 35 سنة سائق، حسنين.ع.ح 29 سنة موظف، ربيع.خ.م 34 سنة سائق، أوسم.ح.ع 30 سنة فلاح، وجميعهم من ديرمواس</t>
  </si>
  <si>
    <t>http://www.masress.com/rassd/139489</t>
  </si>
  <si>
    <t>http://www.masress.com/elbalad/1629305</t>
  </si>
  <si>
    <t>http://www.masress.com/elfagr/2808494</t>
  </si>
  <si>
    <t>http://www.masress.com/alnahar/409960</t>
  </si>
  <si>
    <t>لقي صيادان مصرعهما غرقا ببحيرة البرلس بكفر الشيخ إثر تعرض مركب صيد شراعى كانا يستقلانه للغرق بسبب سوء الأحوال الجوية تحرر المحضر اللازم بالواقعة ، وأخطرت النيابة للتحقيق. وتبين أن المركب كان على متنه 3 صيادين من محافظة الدقهلية أصروا على الصيد فى البحيرة رغم التحذيرات المتكررة من سوء الأحوال الجوية وخطورة الخروج للصيد بعرض البحيرة . تمكن أفراد شرطة المسطحات المائية برئاسة الرائد ياسر السكران من إنقاذ أحد الصيادين والذى تشبث ببعض أعواد البوص المنتشرة بالبحيرة وتم انتشال جثتى الصيادين الآخرين وتم نقلهما إلى مشرحة مستشفى سيدى سالم المركزي ، وتولت النيابة التحقيق.</t>
  </si>
  <si>
    <t>بحيرة البرلس</t>
  </si>
  <si>
    <t>سيدي سالم</t>
  </si>
  <si>
    <t>مستشفى سيدي سالم المركزي</t>
  </si>
  <si>
    <t>صياد من الدقهلية</t>
  </si>
  <si>
    <t>http://www.masress.com/almasryalyoum/3873824</t>
  </si>
  <si>
    <t>لقى صياد مصرعه غرقًا، وأصيب 2 آخرين، الخميس، إثر انقلاب مركب صيد بنهر النيل في نطاق مركز رشيد بمحافظة البحيرة. تلقى اللواء محمد عماد الدين سامى، مدير أمن البحيرة، إخطاراً من مركز شرطة رشيد، بانقلاب مركب صيد بالنيل، وبالإنتقال تبين أنه أثناء قيام 3 صيادين، يقيمون بقرية برج رشيد بالصيد في النيل بمنطقة برج رشيد، انقلب بهم المركب. تسبب الحادث في مصرع «إبراهيم م»30 سنة، صياد، وإصابة «عمر ك» 15 سنة، و«وائل ح» 35 سنة، وجميعهم يقيمون بقرية برج رشيد. تم انتشال الجثة ونقلها إلى مشرحة مستشفى رشيد العام، والمصابان إلى ذات المستشفى للعلاج، وتم تحرير محضراً بالواقعة، وابلاغ النيابة العامة للتحقيق.</t>
  </si>
  <si>
    <t>http://www.masress.com/akhbarelyomgate/52774920</t>
  </si>
  <si>
    <t>شدة الرياح وسوء الأحوال الجوية</t>
  </si>
  <si>
    <t>إبراهيم م ا 30 سنة صياد من رشيد</t>
  </si>
  <si>
    <t>عمر م ق 15 سنة صياد من رشيد، وائل ح ا 35 سنة صياد من رشيد</t>
  </si>
  <si>
    <t>http://www.masress.com/tahrirnews/3368353</t>
  </si>
  <si>
    <t>http://www.masress.com/veto/1998621</t>
  </si>
  <si>
    <t>http://www.masress.com/elbalad/1930645</t>
  </si>
  <si>
    <t>http://www.masress.com/moheet/332622</t>
  </si>
  <si>
    <t>محمد م ا 20 سنة، وشقيفه خميس م ا 17 سنة</t>
  </si>
  <si>
    <t>http://www.masress.com/albawabh/1250194</t>
  </si>
  <si>
    <t>http://www.masress.com/almesryoon/833977</t>
  </si>
  <si>
    <t>http://www.masress.com/albawabh/487614</t>
  </si>
  <si>
    <t>عمّ حزن كبير مدينة المطرية التابعة لمحافظة الدقهلية، بعد وصول نبأ وفاة 6 من الصيادين على متن مركب صيد في البحر الأحمر، صعقا بكهرباء ثلاجة مركب "الحبيبة الكعبة" في أثناء قيامهم برحلة صيد. وقال عبد الكريم الرفاعي رئيس جمعية الصيادين بالمطرية، إن المتوفين هم: عبده علوش "رئيس المركب" و5 من الصيادين، هم: محمد درويش وظاظا الشوا وحمادة حوالة وخلو الشامى وعبده السويركي. وأضاف أن ملابسات الوفاة حسب ما علمنا من الصيادين الموجودين على المركب أن اثنين ماتا صعقا بالكهرباء وحاول أربعة من زملائهما إنقاذهما إلا أنهم أصيبوا أيضا وماتوا جميعا على الفور.</t>
  </si>
  <si>
    <t>http://www.masress.com/akhbartoday/131084</t>
  </si>
  <si>
    <t xml:space="preserve">حلمي ع </t>
  </si>
  <si>
    <t>حريق بعد إعداد كوب شاي</t>
  </si>
  <si>
    <t>أعالي البحار</t>
  </si>
  <si>
    <t>http://www.masress.com/tahrirnews/315057</t>
  </si>
  <si>
    <t>http://www.masress.com/alnahar/351579</t>
  </si>
  <si>
    <t>مستشفى ديرمواس المركزي</t>
  </si>
  <si>
    <t>مستشفى بني مزار المركزي</t>
  </si>
  <si>
    <t>سائق المركب النهري</t>
  </si>
  <si>
    <t>الإهمال</t>
  </si>
  <si>
    <t>http://www.masress.com/elmogaz/20575</t>
  </si>
  <si>
    <t>محمد م م 32 سنة سائق المركب النهري من نجع حمادي</t>
  </si>
  <si>
    <t xml:space="preserve">حسن ا ع 52 سنة فلاح، وشقيقه علي 35 سنة فلاح، وياسين ح ا 19 سنة فلاح، وجميعهم من الناصرية بني مزار </t>
  </si>
  <si>
    <t>http://www.masress.com/masrawy/5810991</t>
  </si>
  <si>
    <t>http://www.masress.com/almashhad/560010</t>
  </si>
  <si>
    <t>http://www.masress.com/ona/1423107</t>
  </si>
  <si>
    <t>لقى عاملان مصرعهما وأصيب آخر بحروق بالغة فى حريق إندلع بمركب بالمرسى النهرى بمنطقة مينا البصل غرب الإسكندرية، وصرحت النيابة العامة بدفن جثتى الضحيتين ، وامرت بإجراء تحريات المباحث حول الواقعة وندب خبراء الادلة الجنائية لمعاينة أثار الحريق. كان قسم شرطة مينا البصل قد تلقى إخطارا من المستشفى الأميرى الجامعى ،بوصول كلا من محمد معنى عبد الرحمن السيد " 35 سنة" كهربائى بالشركة الوطنية للنقل النهرى ، مقيم مركز أبو قرقاص محافظة المنيا ، مصاب بحروق بمختلف أنحاء الجسم وتوفى متأثرا بإصابته، وجابر عزت كامل إسماعيل " 35 سنة" ميكانيكى بذات الشركة ،مقيم بذات العنوان ،مصاب بحروق بمختلف أنحاء الجسم ،وتوفى ،و أيمن على خلف عبد الله " 43 سنة" عامل بذات الشركة، مقيم بذات العنوان ، مصاب بحروق من الدرجة الأولى والثانية بالرأس والرقبة والبطن واليدين بنسبة 65 % . وبالفحص تبين أنه أثناء قيام المذكورين بإجراء صيانة لإحدى المراكب التابعة للشركة محل عملهم بالمرسى النهرى الخاص بالشركة الكائن بدائرة القسم ،حدث ماس كهربائى بغرفة الماكينات بالمركب ،مما أدى لإشتعال النيران بالغرفة وحدوث الإصابات المنوه عنها ،ووفاة الأول والثانى متأثران بإصابتيهما ،وإتهما المسئولين بالشركة بالإهمال لعدم توافر إشتراطات الأمن الصناعى والوقاية من أخطار الحريق بالمركب . وبسؤال كل من شقيق الأول شعبان معنى عبد الرحمن "43 سنة" خفير نظامى بمركز شرطة أبو قرقاص بمديرية أمن المنيا ،و شقيق الثانى كامل عزت كامل " 33 سنة" مزارع ،مقيم بذات العنوان ، أيد ما جاء بالفحص.</t>
  </si>
  <si>
    <t>مستشفى الإسكندرية الجامعي</t>
  </si>
  <si>
    <t>مينا البصل</t>
  </si>
  <si>
    <t>المرسي النهري</t>
  </si>
  <si>
    <t>أيمن ع خ ع 43 سنة عامل من أبو قرقاص</t>
  </si>
  <si>
    <t>محمد م ع ا 35 سنة كهربائي من أبو قرقاص، جابر ع ك إ 35 سنة ميكانيكي من أبو قرقاص</t>
  </si>
  <si>
    <t>http://www.masress.com/masrawy/4485303</t>
  </si>
  <si>
    <t>رجب س ا، محمد س ا، إبراهيم ف لاعب كرة قدم، هاشم ت إ من السباعية، يوسف أ ع من السباعية، محمود خ ا</t>
  </si>
  <si>
    <t>صرف 5 آلاف ج لأسرة كل متوفي</t>
  </si>
  <si>
    <t>لقي 10 أشخاص مصرعهم، وأصيب 8 آخرين، إثر غرق مركب في نهر النيل بقرية السباعية التابعة لمركز إدفو بمحافظة أسوان. وقامت قوات الإنقاذ النهري بانتشال جثث 8 أشخاص، ولا يزال البحث جاري عن جثتين آخرتين، وتم التعرف على هوية 4 جثث، فيما تبحث الأجهزة الأمنية عن هوية الآخرين. وقالت مصادر أمنية أن الغرقى كانوا في طريقهم لحضور أحد الأفراح في إحدى القرى بغرب النيل، إلا ان تهالك المركب وزيادة الحمولة أدت إلى غرقه. وأمر مصطفى السيد، محافظ أسوان، بصرف إعانة عاجلة لأسر المتوفين بلغت 5 آلاف جنيه فيما تواصل الجهات الأمنية التحقيقات، وتستمع النيابة للمصابين، لمعرفة ملابسات الحادث. والمفقودون هم : محمد الطيب من قرية الشراونة، وحمدي علي رمضان من قرية السباعية، ووائل الديراني من قرية الشراونة، ويوسف أحمد خليل من "السباعية"، وأيمن حمادة الطبل من السباعية، بالإضافة إلى قائد اللنش محمد السيد، فضلا عن وجود رجل وسيدة وطفلين مجهولي الهوية وهم من "البصيلية". وتم إنقاذ 6 مواطنين هم : رجب سعيد البس، ومحمد سعيد البس، والكابتن إبراهيم فرج لاعب النصر للتعدين، وهاشم توفيق إدريس من السباعية، ويوسف أحمد علي من السباعية ومحمود خليل الطبل.</t>
  </si>
  <si>
    <t>محمد ا من قرية الشراونة، وحمدي ع ر من قرية السباعية، وائل ا من قرية الشراونة، ويوسف أ خ من السباعية، وأيمن ح ا من السباعية، محمد السيد سائق المركب، رجل، سيدة، طفلان</t>
  </si>
  <si>
    <t>http://www.masress.com/elwatan/719692</t>
  </si>
  <si>
    <t>لقي موظف مصرعه غرقا في نهر النيل بالمنيا، إثر إصابته بغيبوبة أثناء استقلاله مركب صيد، وسقوطه بالمجرى المائي. كان اللواء محمد الهلباوي مدير أمن المنيا، تلقى إخطارا من عمليات النجدة، بغرق شخص في نهر النيل، وانتشال جثته بمعرفة الأهالي. بالانتقال والفحص، تبين غرق عبدالفتاح عبدالجليل علي (49 عاما) موظف ومقيم في حي قباء بمدينة المنيا، وبسؤال شقيقه قرر أنه أثناء استقلال شقيقه مركب صيد بنهر النيل، أصابته حالة غيبوبه أدت لسقوطه بالمجرى المائي وغرقه، ولم يتهم أحدا بالتسبب في ذلك. بتوقيع الكشف الطبي على الجثة بمعرفة مفتش الصحة، أفاد بأن سبب الوفاة "إسفكسيا الغرق"، ولاتوجد شبهة جنائية.</t>
  </si>
  <si>
    <t>عبد الفتاح ع ع 49 سنة موظف من المنيا</t>
  </si>
  <si>
    <t>شقيق عبد الفتاح</t>
  </si>
  <si>
    <t>http://www.masress.com/tahrirnews/3383482</t>
  </si>
  <si>
    <t>لقيت امرأة وطفلها مصرعهما مساء اليوم، الثلاثاء، غرقًا إثر انقلاب مركب صغير كانا على متنه بجزيرة الحواتكة التابعة لمركز منفلوط شمال أسيوط. تلقى اللواء عبد الباسط حسن دنقل، مدير أمن أسيوط، إخطارًا من مأمور مركز شرطة منفلوط يفيد بورود بلاغ من بعض الأهالى بانقلاب مركب بجزيرة الحواتكة وغرق من كانوا على متنه. وفور تلقى البلاغ انتقلت قوات الإنقاذ النهرى وسيارات الإسعاف والشرطة إلى موقع الحادث، وتم انتشال جثة سيدة تدعى «ن.ر.ع»، 30 سنة، ربة منزل، وجار البحث عن طفلها المفقود «م.ص. ع»، 7 سنوات. تم نقل جثة الأم إلى مشرحة مستشفى علوان بمنفلوط، وتواصل قوات الإنقاذ النهرى البحث عن جثة الطفل، وجار تحرير المحضر اللازم، والعرض على النيابة، واتخاذ الإجراءات القانونية.</t>
  </si>
  <si>
    <t>أسيوط</t>
  </si>
  <si>
    <t>منفلوط</t>
  </si>
  <si>
    <t>جزيرة الحواتكة</t>
  </si>
  <si>
    <t>مستشفى علوان بمنفلوط</t>
  </si>
  <si>
    <t>ن ر ع 30 سنة ربة منزل، طفلها م ص ع 7 سنوات</t>
  </si>
  <si>
    <t>انقلاب مركب</t>
  </si>
  <si>
    <t>سوهاج</t>
  </si>
  <si>
    <t>طهطا</t>
  </si>
  <si>
    <t>http://www.masress.com/akhbarelyomgate/56732818</t>
  </si>
  <si>
    <t>لقي صياد مصرعه غرقاً بنهر النيل، بمركز طهطا، وذلك أثناء استقلاله مركب صيد مع والده وابن عمه، عندما اصطدمت بهم العبّارة النهرية، ونتج عنه انقلاب المركب. تلقى مدير أمن سوهاج اللواء أحمد أبو الفتوح بلاغاً من نائبه لقطاع الشمال اللواء عاطف أبو العباس، بغرق صياد إثر انقلاب قارب صيد في نهر النيل بجزيرة "الخاذندرية شرق طهطا" ، وانتقل رئيس مباحث طهطا ، وتبين غرق محمود جمال عبد الشافي 14 سنة صياد، فوجىء والده باصطدام العبارة النهرية بالقارب من الخلف، مما نتج عنه انقلاب القارب ،وغرق ابنه ونجاته هو وابن شقيقه من الموت غرقاً. وقال قائد العبارة فتحي لبيب 60 سنة أنه لم يلاحظ قارب الصيد، وأن ركّاب العبارة تعدوا عليه بالضرب، وأصيب بكسور مضاعفة بالساعدين، وتم نقله لمستشفى سوهاج الجامعي، وأمرت النيابة بسرعة انتشال جثة المجني عليه .</t>
  </si>
  <si>
    <t>جزيرة الخازندرية</t>
  </si>
  <si>
    <t>محمود ج ع 14 سنة صياد</t>
  </si>
  <si>
    <t>مستشفى سوهاج الجامعي</t>
  </si>
  <si>
    <t>والده جمال ع صياد، نجل شقيقه، فتحي ل 60 سنة قائد العبارة</t>
  </si>
  <si>
    <t>http://www.masress.com/almesryoon/477589</t>
  </si>
  <si>
    <t>http://www.masress.com/elfagr/1424873</t>
  </si>
  <si>
    <t>الغردقة</t>
  </si>
  <si>
    <t>اصطدام بعبارة ركاب "الرياض"</t>
  </si>
  <si>
    <t>الياسمين</t>
  </si>
  <si>
    <t>جزيرة أم القرعان</t>
  </si>
  <si>
    <t>http://www.masress.com/ona/1308062</t>
  </si>
  <si>
    <t>تلقى اللواء محمد الشرقاوي مدير أمن بورسعيد بلاغًا يفيد انقلاب مركب صيد أمام منطقة بوغاز الجميل، وقد أسفر الحادث عن مصرع أكرم رضا عبد النور من محافظة دمياط وإصابة أحمد السيد عبد الرازق 38 سنة وناصر عبود محمد 25 سنة باسفسكيا الغرق ويقوم أطباء مستشفى الزهور بعلاجهم .</t>
  </si>
  <si>
    <t>الزهور</t>
  </si>
  <si>
    <t>مستشفى الزهور المركزي</t>
  </si>
  <si>
    <t>احمد ا ع 38 سنة صياد، ناصر ع م 25 سنة صياد</t>
  </si>
  <si>
    <t>http://www.masress.com/shorouk/759141</t>
  </si>
  <si>
    <t>http://www.masress.com/alwafd/664960</t>
  </si>
  <si>
    <t>لقى 5 أشخاص مصرعهم غرقاً فى النيل بأسوان عقب انقلاب مركب شراعى بهم أثناء رحلة نيلية إلى معبد فيلة، حيث تم انتشال الجثث ونقلها إلى مشرحة أسوان الرئيسية. تلقى مدير أمن أسوان اللواء حسن السوهاجى إخطاراً من شرطة العائمات السياحية يفيد بغرق 5 أشخاص فى مياه نهر النيل أمام معبد فيلة خلال خروجهم فى رحلة نيلية إلى المعبد، وقامت فرق الإنقاذ النهرى بانتشال جثث الغارقين، وجار التعرف عليهم وتحديد هوياتهم.</t>
  </si>
  <si>
    <t>مستشفى أسوان العام</t>
  </si>
  <si>
    <t>معبد فيلة</t>
  </si>
  <si>
    <t>http://www.soutalomma.com/81167</t>
  </si>
  <si>
    <t>هبة ا خ 18 سنة من البحيرة، محمد ح 21 سنة</t>
  </si>
  <si>
    <t>أنور م خ ا 38 سنة صاحب المركب من سنديون، وشقيقتين إسراء ا ج 15سنة وآية 9 سنوات، ووالدتهما أميمة أ ع 41 سنة، ومحمود م ج 24سنة، وأحمد م ا 20سنة، وحسن م ح ج 35سنة، ومختار س ض، ومحمد ب ا، وفهمي ا، وسعاد م ا، وعطية ح ح 25 سنة، وإيمان م ج 16 سنة، فتحي م ا</t>
  </si>
  <si>
    <t>http://www.youm7.com/story/2016/1/1/%D8%A8%D8%A7%D9%84%D8%A3%D8%B3%D9%85%D8%A7%D8%A1-%D8%A7%D8%B1%D8%AA%D9%81%D8%A7%D8%B9-%D8%B9%D8%AF%D8%AF-%D8%B6%D8%AD%D8%A7%D9%8A%D8%A7-%D9%85%D8%B9%D8%AF%D9%8A%D8%A9-%D8%A7%D9%84%D9%85%D9%88%D8%AA-%D8%A8%D8%B3%D9%86%D8%AF%D9%8A%D9%88%D9%86-%D8%A5%D9%84%D9%89-13-%D8%B4%D8%AE%D8%B5%D8%A7/2518090</t>
  </si>
  <si>
    <t>جنى أ ح 3 سنوات، بسمة ك ك 14 سنة</t>
  </si>
  <si>
    <t>مستشفى معهد ناصر والتحرير العام ومنشية البكاري</t>
  </si>
  <si>
    <t>http://www.masress.com/tahrirnews/3438344</t>
  </si>
  <si>
    <t>http://www.masress.com/masrawy/700583645</t>
  </si>
  <si>
    <t>لقي طفل مصرعه غرقًا في النيل بالمنيا، إثر سقوط سيارة من أعلى معدية نيلية. تلقى اللواء محمد صادق الهلباوى مدير أمن المنيا، إخطارًا من أهالى مركز ديرمواس جنوب المنيا، بسقوط سيارة بالمجرى المائى لنهر النيل بجزيرة تل بنى عمران التابعة لمركز ديرمواس. وتبين أنه اثناء إبحار معدية نقل ركاب وعلى متنها السيارة رقم (9352 - ن - ع - ل) قيادة خطاب عبد الحميد 62 سنة، وبرفقته ابنه عمر 10 سنوات من البر الشرقى إلى البر الغربي متجهين لمنزلهما، قام قائدها بتشغيلها قبل رسو المعدية فاندفعت السيارة للأمام وسقطت بالمجرى المائي للنهر، وغرق ابن قائد السيارة وتبذل قوات الإنقاذ النهرى جهودها للبحث عن جثة الطفل وانتشالها.</t>
  </si>
  <si>
    <t>جزيرة تل بني عمران</t>
  </si>
  <si>
    <t>تشغيل السيارة قبل الرسو</t>
  </si>
  <si>
    <t>عمر خ ع 10 سنوات</t>
  </si>
  <si>
    <t>http://www.masress.com/albawabh/1300124</t>
  </si>
  <si>
    <t>http://www.masress.com/akhbarelyomgate/413508</t>
  </si>
  <si>
    <t>http://www.masress.com/alnahar/307406</t>
  </si>
  <si>
    <t>http://www.masress.com/hawadeth/227002</t>
  </si>
  <si>
    <t>لقى سائق مصرعه فيما اصيب آخر اثرسقوط سياره من اعلى معديه امام مرسى عرب الزينه بالبر الغربى بمركز سمالوط بالمنيا ،قبل تحركها وهى فى طريقها لتششيع جنازة بقرية بنى خالد شرق النيل ،وتم نقل الجثة للمشرحة وتحت تصرف النيابة العامة والمصاب للمستشفى لتلقيه العلاج والاسعافات الاولية. البداية عندما ،تلقي اللواء أسامة متولي مدير أمن المنيا، إخطاراً،من اللواء هشام نصر مدير إدارة البحث الجنائي بالمديرية،يفيد بسقوط سياره من اعلى معديه نيلية امام مرسى بالبر الغربى امام مرسى عرب الزينه بمركز سمالوط قبل تحركها وهى فى طريقها لتششيع جنازة محروس محمد مشاطى 71سنة بمقابر بنى خالد شرق النيل . وعلى الفور انتقلت قوات الانقاذ النهرى والاجهزة الامنيه وبالفحص تبين سقوط سيارة نقل كانت تقل عدداً من المواطنين، من أعلي معدية بالنيل أمام مرسي عرب الزينة بمركز سمالوط قبل تحركها مما اعطى الفرصة لجميع الركاب من القفز فوق المعديه قبل سقوطها ، ولم يتمكن السائق من القفز وسقط داخل النيل وتم استخراج جثته ويدعى وائل سيد كامل عبد اللطيف 28سنه ،كما اصيب حماده عطيه محمود 25سنه . وتم تحرير المحضر اللإزم عن الواقعة ،وتم نقل الجثة للمشرحة وتحت تصرف النيابة العامة والمصاب للمستشفى لقلقيه العلاج والاسعافات الاولية،وأخطرت النيابة العامة لتباشر التحقيقات.</t>
  </si>
  <si>
    <t>حمادة م ع 25 سنة</t>
  </si>
  <si>
    <t>وائل س ك ع 28 سنة سائق السيارة</t>
  </si>
  <si>
    <t>http://www.masress.com/alnahar/282207</t>
  </si>
  <si>
    <t>سائق سيارة نقل</t>
  </si>
  <si>
    <t>مرسى أولاد علي - قرية العوايسة</t>
  </si>
  <si>
    <t>http://www.vetogate.com/1268570</t>
  </si>
  <si>
    <t>محمد ج من سمالوط</t>
  </si>
  <si>
    <t>مستشفى سمالوط العام</t>
  </si>
  <si>
    <t>http://www.vetogate.com/1269816</t>
  </si>
  <si>
    <t>http://www.almasryalyoum.com/news/details/626637</t>
  </si>
  <si>
    <t>سيارة نصف نقل</t>
  </si>
  <si>
    <t>سقوط سيارة نصف نقل من فوق المعدية</t>
  </si>
  <si>
    <t>http://alwafd.org/%D8%AD%D9%88%D8%A7%D8%AF%D8%AB-%D9%88%D9%82%D8%B6%D8%A7%D9%8A%D8%A7/765478-%D8%BA%D8%B1%D9%82-%D9%85%D8%B3%D9%86-%D8%B3%D9%82%D8%B7-%D9%85%D9%86-%D8%B9%D9%84%D9%89-%D9%85%D8%B9%D8%AF%D9%8A%D8%A9-%D8%B3%D9%85%D8%A7%D9%84%D9%88%D8%B7-%D8%A7%D9%84%D9%85%D9%86%D9%8A%D8%A7</t>
  </si>
  <si>
    <t>http://www.elwatannews.com/news/details/576906</t>
  </si>
  <si>
    <t>مصدر 8</t>
  </si>
  <si>
    <t>كيرلس ك ف ع 15 سنة، محمد ت ع 4 سنوات، محمد ت أ سنتين، منة م ح سنتين، إيمان س ز 21 سنة، آيات س ز 23 سنة، منار ع ع 23 سنة، إياد ز 23 سنة، رحمة ك ك ع 11 سنة، أحمد ك ك ع 11 سنة، محمد م ع 3 سنوات، فاطمة م ح 5 سنوات، عبير س ح 16 سنة، عبير ح ع 34 سنة، باسم م ع 10 سنوات، بسمة م ع، بسملة م ع، منار م ع، رحمة م ع، نورا م أ 32 سنة، أحمد ج م ح 11 سنة، خالد م م 11 سنة، على ت أ 5 سنوات، وعد م م 9 سنوات، محمد أ ع 5 سنوات</t>
  </si>
  <si>
    <t>صلاح ع م، محمود ه ع، محمد ر ك، محمد س م 63 سنة، مصطفى ع ب، مصطفى ع ز، مصطفى ج ف ع، محمد أ ق، محمد ج س، محمد ف أ 65 سنة فلاح، يحيى ع م ح 62 سنة فلاح، عبد القادر ش ع 52 سنة فلاح، محمود م م ع 63 سنة بالمعاش، محمود م ح ح 56 سنة فلاح، محمد م م 20 سنة من سمالوط، أحمد ع أ، محمد أ، محمد م ا 20 سنة، ومجدي ح 55 سنة، إسلام خ ر، صلاح ع ح، هادي أ ع، محمود م ع، أحمد ع أ 20 سنة، محمد م م 20 سنة، مجدي ع أ أمين شرطة</t>
  </si>
  <si>
    <t>http://www.elbalad.news/1192912</t>
  </si>
  <si>
    <t>تمكنت قوات الإنقاذ النهري والضفادع البشرية بالمنيا، من إنتشال جثة أمين شرطة من ضحايا حادث معدية سمالوط وبحوزته سلاحة الميرى وعدد من الطلقات، ليصل عدد الغرقى الذين تم إنتشالهم 22 شخصا حتى الان ، ولم يتبقى سوى 4 آخرين جارى البحث عنهم وفقاً للبلاغات. تلقى اللواء أسامة متولى مدير أمن المنيا، إخطاراً من مأمور مركز شرطة سمالوط، بالعثور على جثة مجدى عبد الله احمد أمين شرطة من قوة مركز مطاى والسلاح الميرى عهدته و10 طلقات نارية ليكون إجمالى ما تم انتشاله من الجثث حتى الآن 22 جثة ومتبق وفقا للبلاغات 4 جثث، وهم إسلام خلف رسمى، وصلاح عبد العظيم حسن، وهادى احمد على، ومحمود محمد عبد الحكيم. كانت قوات الإنقاذ قد قامت بانتشال جثث كل من صلاح عبد الظاهر محمود، محمود هشام عبد الوهاب، ومحمد ربيع كامل، ومصطفي علي بيومي ، ومصطفي عبد الغني زهران ، ومصطفي جمال فتحي عبد العال ، ومحمد أشرف قنديل، ومحمد جمال سليم، ومحمد فادي أحمد 65 سنة فلاح، ويحيي عرفات محمد حسن 62 سنة فلاح، وعبد القادر شعبان عبد القادر 52 سنة فلاح، ومحمود محمد محمد عبد الرحيم 63 سنة بالمعاش ، ومحمود محمد حسانين حرب 56 سنة فلاح ، ومحمد محمد مجدي 20 سنة ، وأحمد عبد الله أحمد، ومحمد أبو بكر، محمد مجدي الصغير 20 سنة ومجدي حسايين 55 سنة. يذكر أن مركز سمالوط شهد حادث مروع عندما سقطت سيارة كانت تقل عدداً من المواطنين في طريقهم لتشييع جنازة بالبر الشرقي بقرية بني خالد، وبالإنتقال والفحص تبين أنه اثناء رسو معدية نقل الركاب والسيارات من الضفة الغربية إلي الضفة الشرقية لنهر النيل بناحية قرية عرب الزينة وحال قائد السيارة رقم 41566 نقل المنيا بإدارة محركها ارتدت للخلف وسقطت مباشرة بالمياه مما أسفر عن غرق مستقليها.</t>
  </si>
  <si>
    <t>الحاج سعيد الجديد</t>
  </si>
  <si>
    <t>http://www.masress.com/almessa/244150</t>
  </si>
  <si>
    <t>مستشفى السويس العام</t>
  </si>
  <si>
    <t>حريق بسبب ماس كهربائي</t>
  </si>
  <si>
    <t>http://www.masress.com/soutelomma/1127799</t>
  </si>
  <si>
    <t>http://www.masress.com/alwafd/804457</t>
  </si>
  <si>
    <t>صباحا</t>
  </si>
  <si>
    <t>http://www.masress.com/almasryalyoum/502090</t>
  </si>
  <si>
    <t>أحمد م إ 25 سنة صياد</t>
  </si>
  <si>
    <t>http://www.masress.com/almorakeb/42195</t>
  </si>
  <si>
    <t>التهم حريق كبير مركب صيد اليوم الاثنين بالقرب من رأس صدر بخليج السويس مما أدى إلى وفاة صياد يدعى أحمد محمد إمبابي "25 سنة"، وإصابة 5 آخرين تم تحويلهم لمستشفى السويس العام لتلقي العلاج. وكانت مديرية أمن السويس قد تلقت بلاغا بنشوب حريق بمركب صيد رقم 369, وتوجهت لجنة من نيابة السويس عصر اليوم إلى مكان حريق المركب لمعرفة سبب الحريق وما إذا كان هناك شبهة جنائية من عدمه. يذكر أن هذه المرة الثانية خلال أسبوع يتم فيها نشوب حريق بأحد مراكب الصيد, بعد احتراق مركب صيد وتدعى" سيف الإسلام خالد ابن الوليد"، بمنطقة برانيص بخليج السويس في منتصف الأسبوع الماضي, ونتج خلالها إصابة 10 أشخاص.</t>
  </si>
  <si>
    <t>http://www.masress.com/youm7/1586377</t>
  </si>
  <si>
    <t>قصر النيل</t>
  </si>
  <si>
    <t>اصطدام بمركب آخر</t>
  </si>
  <si>
    <t>سائقا المركبين</t>
  </si>
  <si>
    <t>إمرأة</t>
  </si>
  <si>
    <t>http://www.masress.com/soutelomma/225158</t>
  </si>
  <si>
    <t>أمرت نيابة قصر النيل برئاسة المستشار سمير حسن بحبس سائقى مركبين فى النيل 4 أيام على ذمة التحقيق، بعدما اصطدما ببعضهما أثناء رحلة نيلية خلال عيد الفطر، ونتج عنه وفاة سيدة بعد غرقها وإنقاذ باقى الركاب، حيث طفت جثتها اليوم بمنطقة الوراق وصرحت النيابة بدفنها. وكشفت تحقيقات النيابة التى باشرها المستشار عمرو عوض، مدير النيابة، أن مركبين بالنيل اصطدما بععضهما أثناء رحلية نيلية بكورنيش النيل بماسبيرو، وقفز الركاب من المركب وتمكنت شرطة المسطحات المائية من إنقاذ من كان على متن المركبيتن، إلا أن سيدة قد غرقت فى النيل وفشلت كل محاولات العثور على جثتها حتى ظهرت مساء اليوم بكورنيش النيل بالوراق، بعد أن جرفتها المياه.</t>
  </si>
  <si>
    <t>ظهرت الجثة يوم 20-7-2015 بكورنيش النيل بالوراق</t>
  </si>
  <si>
    <t>كورنيش النيل - ماسبيرو</t>
  </si>
  <si>
    <t>http://www.masress.com/youm7/2272076</t>
  </si>
  <si>
    <t>http://www.masress.com/elwatan/829547</t>
  </si>
  <si>
    <t>لقي شاب مصرعه غرقا، اليوم، في نهر النيل بالمنصورة بعد اختلال توازنه وسقوطه من أعلى "معدية " كفر الشنهاب. وتلقى اللواء عاصم حمزة مدير أمن الدقهلية، إخطارا من العميد خالد الزيني، مأمور مركز شرطة المنصورة، بسقوط شاب يدعى أحمد س. ع.، 22 عاما، في مياه النيل. وهرعت سيارات الإنقاذ والإسعاف إلى موقع الحادث، وحاولوا العثور على الجثة. وقال شهود العيان إن الضحية سقط في المياه، بعد اختلال توازنه أثناء عبوره النيل، من قرية أويش الحجر، مركز المنصورة، حرر محضر بالحادث، وتكثف القوات من جهودها للوصول إلى الجثة.</t>
  </si>
  <si>
    <t>كفر الشنهاب</t>
  </si>
  <si>
    <t>اختلال توازن الشخص</t>
  </si>
  <si>
    <t>أحمد س ع 22 سنة من مركز المنصورة</t>
  </si>
  <si>
    <t>سقوط سيارة ربع نقل من فوق المعدية</t>
  </si>
  <si>
    <t>سيارة ربع نقل</t>
  </si>
  <si>
    <t>http://www.masress.com/youm7/540515</t>
  </si>
  <si>
    <t>لقى 12 شخصا مصرعهم فى حادث انقلاب سيارة ربع نقل من أعلى معدية نيلية فى منطقة عرب الزينة بمركز سمالوط، وكانت فى طريقها إلى قرية السريرة التابعة لمركز مطاى. كانت شرطة النجدة قد تلقت إخطارا بانقلاب سيارة ربع نقل من أعلى معدية نيلية، مما أدى إلى انقلاب السيارة، والتى كان عليها أكثر من 16 راكبا، مما أدى إلى سقوط السيارة والركاب داخل المياه. انتقلت على الفور أجهزة الأمن وسيارات الإسعاف إلى مكان الحادث، لنقل الجثث والمصابين إلى المستشفى وتولت النيابة التحقيق.</t>
  </si>
  <si>
    <t>سقوط سيارة من فوق المعدية</t>
  </si>
  <si>
    <t>http://www.masress.com/akhbarelyomgate/369013</t>
  </si>
  <si>
    <t>قرية الشراينة</t>
  </si>
  <si>
    <t>http://www.masress.com/elfagr/1729992</t>
  </si>
  <si>
    <t>http://www.masress.com/youm7/581635</t>
  </si>
  <si>
    <t>تجمهر مئات المواطنين من أبناء جزيرة وراق الحضر وانضم إليهم أبناء دمنهور شبرا تضامنا معهم، مساء أمس، وقاموا بقطع طريق كورنيش النيل أمام مبنى الأمن الوطنى بشبرا الخيمة، بينما قامت مجموعة أخرى بغلق مرسى معدية الأهالى بدمنهور شبرا بسبب مصرع طفل سقط فى مياه النيل من أعلى المعدية التى تعبر نهر النيل، واعتبرها أهل الجزيرة غير صالحة للاستخدام الآدمى أو الحيوانى، حيث تفتقد عنصر الأمان. البداية عندما تلقى اللواء أحمد سالم الناغى، مدير أمن القليوبية إخطارا من اللواء مجدى فرغل نائب مدير الأمن لقطاع جنوب القليوبية، مفاده وجود تجمهر من أهالى جزيرة الحضر التابعة لمحافظة الجيزة، وقطع الطريق بسبب مصرع طفل سقط بمياه النيل من أعلى المعدية بشبرا الخيمة. على الفور انتقل اللواء أشرف زخارى، والعميد مصطفى أنسى مأمور قسم أول شبرا الخيمة، والمقدم محمد نصر رئيس مباحث القسم، للسيطرة على الموقف لتهدئة المواطنين، وفشلت جميع محاولات الإقناع فى بداية الأمر، وبعد ساعات من حوار القيادات الأمنية مع أسرة الطفل وأهالى الجزيرة، بدأ فتح الطريق بشارع كورنيش النيل أمام بمنى الأمن الوطنى بشبرا الخيمة، فيما قامت مجموعة أخرى بالسيطرة الكاملة على منفذ مرسى معدية أهالى دمنهور، وقاموا بغلق المنفذ ومنعوا تحرك المعدية فى مياه النيل، بين شبرا الخيمة وجزيرة وراق الحضر التابعة لمحافظة الجيزة، وبدأ الموقف يهدأ بعد حضور طبيبة الصحة للكشف على جثة الطفل، بينما قام اللواء أشرف زخارى بالاتصال برئيس النيابة العامة بشبرا الخيمة أول للتصريح، بالدفن، وبعد حصول أهالى الطفل على التصريح قاموا بفتح منذ المعدية، وانتقلوا من خلالها إلى الجزيرة استعدادا لدفن جثة الطفل، بعد تنظيم وقفة احتجاجية بجثة الطفل، احتجاجا على إهمال المحافظ لأبناء الجزيرة، والمطالبة بمحاسبة جميع المسئولين عن إصدار ترخيص لمعدية غير آمنة، وبدون توفير أبسط وسائل الأمان بها، وبدون أى أسوار تحمى المواطنين من الغرق المحقق يوميا، فضلا عن عدم اهتمام المسئولين بمحافظة القليوبية والجيزة بالنظر إلى مئات الشكاوى ضد هذه العبارة، والتى تسمى عبارة الموت بالجزيرة. على شاطئ النيل وقف المئات ينظرون إلى سيارة أجرة "سوزوكى"، حيث رقد الطفل المتوفى (رمضان أحمد سعيد) الذى سقط من يد شقيقته فى مياه النيل من أعلى معدية الجزيرة، وهى تعبر نهر النيل فى طريقها إلى مرسى شبرا الخيمة. التقت "اليوم السابع" مع جد الطفل الذى عبر بكلمات مخنوقة خرجت ممزوجة بدموع حارقة، حزنا على فقدان حفيدة الذى كان دائما يلعب معه، قائلا: إنه مشهد يومى عادى لرحلة مفروضة على سكان جزيرة "وراق الحضر"، وهم يقومون بها يوميا أكثر من 5 مرات، وهى الوسيلة الوحيدة لنقل أهالى الجزيرة وبضائعها ومواشيها إلى خارجها لشراء حاجاتهم من مأكل أو ملابس وشراء جراكن المياه لعدم وجود مياه نقية فى الجزيرة، وبيع بضائعهم، فضلاً عن أن البعض ممن يعملون خارج الجزيرة لابد أن يركبوها كى يصلوا إلى أعمالهم، وأضاف (عم سعيد) خرج رمضان 5 سنوات مع شقيقته لشراء بعض احتياجات الأسرة، من شبرا الخيمة، حيث إنها المنطقة الأقرب والمقابلة مباشرة للجزيرة، والتى تربطنا بها المعدية التى تفتقد كافة أوجه عناصر الأمان، كما يقودها صبية بدون أى خبرة، لافتا إلى أنهم تقدموا بمئات الشكاوى لمحافظة الجيزة والقليوبية، ضد أصحاب تلك المعدية إلا أن المسئولين لا ينظرون لتلك الشكاوى، موضحا أنها ليست المرة الأولى التى يغرق فيها أطفال الجزيرة بل عشرات المرات، وكل مرة يمر الحادث على المسئولين مرور الكرام بدون اتخاذ أى إجراءات ضد معدية الموت. بينما استغاث (أحمد فتح الله) ابن عم شقيق الطفل المتوفى بالقوات المسلحة لإنقاذ أبناء جزيرة وراق الحضر من الموت المحقق يوميا على يد متعهد المعدية التابعة للنقل النهرى، وطالب بعمل طريق عائم مؤقت لحين رصد ميزانية لعمل كوبرى مشاة علوى يربط بين الجزيرة وشبرا الخيمة، أو عمل نزلة من الدائرى إلى الجزيرة، وعودة الأتوبيس النهرى، وإلغاء تلك المعدية غير المؤهلة لنقل المواطنين. بينما وصف رأفت فتح الله عم الطفل المتوفى مأساة أبناء الجزيرة ووسيلة الانتقال الإجبارية بها، الذى يضطرّ آلاف المواطنين لاستخدامها فلا بديل أمامهم سواها رغم كوارثها التى لا تنتهى، رغم مئات الشكاوى ضد المتعهد ضاربة عرض الحائط بأرواح المواطنين الأبرياء؛ طمعاً من أصحابها فى تحقيق الأرباح، معدية بلا أطواق نجاة، فضلا عن أن العبارة ليست بالمواصفات المتعارف عليها فتجدها ليست بالارتفاع الكافى عن سطح الماء لتلامس الماء، قدميك وأنت واقف، فضلا عن الماشية التى تركب معنا، وأنابيب الغاز المحملة على مركب مربوط بالمعدية. وهى بمثابة قنابل موقوتة، ونظرا لأن جزيرة الوراق، لا تدخلها السيارات وتقتصر وسائل النقل بداخلها على الماشية والدراجات، فهناك معدية أخرى تقل أهالى الجزيرة إلى مدينة وراق الحضر، وللأسف أسوأ حالا فلا أى وسيلة أمان أخرى، نفس الزحام والبضائع .</t>
  </si>
  <si>
    <t>شبرا الخيمة</t>
  </si>
  <si>
    <t>القليوبية</t>
  </si>
  <si>
    <t>مرسى دمنهور شبرا</t>
  </si>
  <si>
    <t>شقيقته، السائق</t>
  </si>
  <si>
    <t>رمضان أ س 5 سنوات</t>
  </si>
  <si>
    <t>البيانات والإجراءات القضائية، مما تم التوصل إليه</t>
  </si>
  <si>
    <t>لم يتم تحريك الدعوى الجنائية</t>
  </si>
  <si>
    <t>العين السخنة</t>
  </si>
  <si>
    <t>http://www.masress.com/ona/187687</t>
  </si>
  <si>
    <t>رق لانش سياحى بعد منتصف ليل الأربعاء بأحد القرى السياحية بالعين السخنة بالسويس مما أدى إلى مصرع سيدة وطفليها وإصابة الأب وأبنته وتم نقلهم لمستشفى السويس العام . تلقى النقيب محمد المنهراوى معاون مباحث قسم شرطة عتاقة أخطارا بغرق لانش سياحى بقرية ” البندقية ” بالعين السخنة مما أدى إلى مصرع ” هدى . م . ش ” 33 سنه و ” عمر . م . أ ” عامان و ” سالى . م . أ ” وهى مازالت مفقودة حتى الأن وجارى البحث عنها ، كما أصيب الأب ويدعى ” معتز . أ ” وابنته سارة ” والذى تم نقلهما إلى مستشف السويس العام لتلقى العلاج. قامت قوة من قسم شرطة عتاقة بالتوجه لمكان الحادث للمعاينة المبدئية ،و تم أخطار اللواء عادل رفعت بالواقعة وجارى تحرير المحضر ، وإخطار النيابة العامة التى تولت التحقيقات .</t>
  </si>
  <si>
    <t>هدي م ش 33 سنة، نجلاها عمر م أ 2 سنة، سالي م أ طفلة</t>
  </si>
  <si>
    <t>أبو العوالي</t>
  </si>
  <si>
    <t>سقوط 5 سيارات من فوق المعدية</t>
  </si>
  <si>
    <t>محمد إ ع 47 سنة سائق، عبد الله ر ق 26 سنة عامل</t>
  </si>
  <si>
    <t>http://www.masress.com/rosadaily/1008873</t>
  </si>
  <si>
    <t>أمر أحمد الضبع مدير نيابة مركز أشمون بحبس كرم أحمد الصيفى المسئول عن إدارة معدية أشمون والتى غرقت بمياه فرع رشيد 4 أيام على ذمة التحقيقات التى اشرف عليها المستشار وسام هدهود رئيس النيابة الكلية. كما قررت النيابة العامة تشكيل لجنه ثلاثية من وحدة الإنقاذ النهرى ومهندسى ادارة النقل بالوحدة المحلية ومحافظة المنوفية لفحص اوراق وملف التراخيص الخاصة بالمعدية من مديرية الطرق والنقل مع تكليف إدارة البحث الجنائى بمديرية أمن المنوفية بطلب كل من ابراهيم فؤاد الغندور وعصام عبد الرحمن الغندور مالكا المعدية للمثول امام نيابة أشمون للتحقيق معهم بسراى النيابة اليوم وتكليف الجهات المختصه بمواصلة أعمال البحث عن أى غرقى اخرين أو مصابين بالمجرى المائى وانتشال الحافلات والمركبات الغارقة بقاع النيل واستمرار التحفظ على المعدية المنكوبة وطلب تحريات المباحث حول الواقعة. كان اللواء شريف البكباشى مدير امن المنوفية تلقى بلاغا من اللواء مجدى سابق نائب المدير لقطاع الأمن العام بغرق معدية ابوعوالى وعلى الفور انتقلت قيادات المحافظة وقوات الانقاذ النهرى وشرطة المسطحات حيث تبين غرق معدية رقم 474»عامه اهالى»باسم عصام عبد الرحمن الغندور مرخصه لنقل السيارات والركاب وتعمل على الخط النهرى فرع رشيد مركز اشمون و6اكتوبر جيزة امام عزبة المامور بقرية ابو عوالى وقام المستشار اشرف هلال محافظ المنوفية بالتنسيق مع محافظ الجيزة حيث تبين غرق المعدية بكامل حمولتها واسفر الحادث عن مصرع محمدابراهيم عباس 47سنه سائق وعبدالله ربيع قناوى 26سنه عامل تم انتشال جثتيهما، بينما انقذت العناية الالهية اكثر من 30 راكبا من الموت غرقا فور سقوطهم بالمياه كما تمكنت قوات الانقاذ النهرى من استخراج سيارات. من جهة أخرى اكد كرم حمدان الصيفى مدير المعدية فى اقواله بنيابه اشمون انه فوجئ بالمعدية تميل بعنف من احد جانبيها لتغرق بكاملها بالنيل وكانت محمله باجمالى 7سيارات منها 5 سيارات ربع نقل وسيارتين نقل قلاب محملة بمواد بناء قادمة الى ابو عوالى باشمون من الجيزة وعقب وصولها للمرسى تحركت سيارة نقل لمغادرة المعديه ومع عودتها للخلف اختل توازنها ما أدى الى جنوح المعدية وغرقها. واكدت عزيزة عمار وكيل وزارة الشئون الاجتماعية أنه جارى تشكيل لجنة لفحص الخسائر الناجمه عن غرق المعدية وصرف التعويضات المقررة للمضارين من الغرقى والمصابين.</t>
  </si>
  <si>
    <t>المسؤول عن إدارة المعدية</t>
  </si>
  <si>
    <t>قرية أبو العوالي</t>
  </si>
  <si>
    <t>سبع سيارات منها 5 نصف نقل و 2 نقل</t>
  </si>
  <si>
    <t>http://www.masress.com/elbalad/222446</t>
  </si>
  <si>
    <t>صرف 10 آلاف ج لأسرة كل متوفي</t>
  </si>
  <si>
    <t>http://www.masress.com/almasryalyoum/998766</t>
  </si>
  <si>
    <t>مستشفى أشمون المركزي</t>
  </si>
  <si>
    <t>المنوفية</t>
  </si>
  <si>
    <t>أشمون</t>
  </si>
  <si>
    <t>http://www.masress.com/elbadil/195436</t>
  </si>
  <si>
    <t>مستشفى الغردقة العام</t>
  </si>
  <si>
    <t>http://www.masress.com/almesryoon/355931</t>
  </si>
  <si>
    <t>لقي شخص مصرعه بينما تم البحث عن 5 مفقودين آخرين إثر تصادم عبارة ركاب بلانش صيد، وتم نقل الجثة بمشرحة مستشفى الغردقة العام. كان مركز عمليات وطوارئ ديوان عام محافظة البحر الأحمر قد تلقى إخطارًا من سلطات ميناء الغردقة البحري يفيد باكتشافهم صباح اليوم تحطم لانش صيد داخل قذق ميناء الغردقة البحري وذلك إثر اصتدام عبارة ركاب لانش صيد كان على متن اللانش10 أفراد مما أسفر عن مصرع شخص وتم إيداعه بمشرحة المستشفى وانتشال أربعة آخرين وتم إيداعهم بمستشفى الغردقة العام لتلقى العلاج وجار البحث عن 5 مفقودين عن طريق غواصين داخل ميناء الغردقة البحري.</t>
  </si>
  <si>
    <t>http://www.masress.com/moheet/721282</t>
  </si>
  <si>
    <t>http://www.masress.com/tahrirnews/355843</t>
  </si>
  <si>
    <t>سقوط السيارة من فوق المعدية</t>
  </si>
  <si>
    <t>مستشفى بورفؤاد العام</t>
  </si>
  <si>
    <t>بورفؤاد</t>
  </si>
  <si>
    <t>مرسى بورفؤاد</t>
  </si>
  <si>
    <t>http://www.masress.com/youm7/1314596</t>
  </si>
  <si>
    <t>سيارة ملاكي</t>
  </si>
  <si>
    <t>http://www.masress.com/ahram/1239484</t>
  </si>
  <si>
    <t>خيم الحزن والأسي علي محافظة بورسعيد وعاش البورسعيدية أمس ليلة حزينة بعدما شهد مرفق المعديات حادث سقوط سيارة ملاكي, راح ضحيتها أب وطفلاه6 و8 سنوات . أثر طلب سائق المعدية الرسوة12 من قائدي السيارات داخلها بالتحرك للأمام لإفساح مكان لسيارة إسعاف متوجهة لمدينة بور فؤاد فسقط بسيارته من البوابة الأمامية للمعدية إلي قاع المجري الملاحي لتختفي تماما وسط ذهول جميع ركاب المعدية, لتتوقف معها حركة المعديات التي تربط بين مدينتي بور فؤاد وبورسعيد بأكملها وتم إخطار النيابة التي تولت التحقيق. تلقي مدير الأمن اللواء سيد جاد الحق إخطارا من مشرف طواريء الشئون الصحية أيمن جابر يبلغه بوقوع حادث سقوط سيارة ملاكي من إحدي المعديات بداخلها أسرة في المجري الملاحي لقناة السويس, علي الفور تم إخطار محافظ بورسعيد اللواء سماح قنديل والذي انتقل علي الفور الي موقع الحادث, واكتشف عدم وصول فرق الإنقاذ التابعة لهيئة قناة السويس حتي مرور ما يقرب من ساعتين كاملتين, فقام بتعنيف المسئولين بها وطالبهم بسرعة استدعاء فرق الإنقاذ والغطاسين, في الوقت الي وصل فيه اللواء أشرف عطوة قائد القاعدة البحرية ببورسعيد ووحدات من قوات البحرية, والعميد محمد عبد العزيز قائد تأمين قوات الجيش الثاني علي رأس من قيادات تأمين بورسعيد وجنود الشرطة العسكرية التي بدأت في تنظيم العمل وابعاد الأهالي الذين تجمهروا لمتابعة عمليات انتشال السيارة والجثث بداخلها. فيما تجمهر الآلاف من أهالي مدينتي بورسعيد وبور فؤاد, عند مقر الحادث أمام ميدان المعديات المواجه لقسم شرطة أمن المواني والذين صبوا جم غضبهم علي مسئولي هيئة قناة السويس بسبب تأخر وصول فرق الإنقاذ والغطاسين, لسرعة انتشال السيارة والضحايا, مما دعا مدير الأمن الي استدعاء3 فرق كاملة من قوات الأمن المركزي, والتي وصلت بعد أقل من نصف ساعة, وقامت بعمل كردون منع خلاله المواطنون من الاقتراب من المعديات, وصلت فرق الإنقاذ البحري بهيئة قناة السويس ببورسعيد ومعها مجموعة من الغطاسين الذين قاموا بعمل مسح أسفل المياه ونجحوا في وقت قصير في تحديد مكان السيارة التي سقطت بهم في الساعات الأولي من صباح أمس ونجحت جهود الإنقاذ وقامت فرق بالنزول الي موقع السيارة وقاموا بربط وايرات الرافعة عملاق التابعة لترسانة بورسعيد البحرية حيث قامت بانتشال السيارة ورفعها وبدأ فريق الشئون الصحية برئاسة الدكتور حلمي العفني وكيل الوزارة والدكتور محمد عرنوس مدير طواريء الشئون الصحية والدكتور سيد المصري مدير مرفق الاسعاف, في نقل الجثث وهي لمحمد أحمد عبد الوهاب مدين34 عاما ويعمل بشركة البروبلين, ولطفليه يوسف(8 سنوات), وعبد الرحمن(6 سنوات), وتم إخطار النيابة العامة والتي انتقلت علي الفور لموقع الحادث تم خلالها عمل معاينة ومسح شامل لمسرح الواقعة والتصريح بدفن جثث الضحايا. في الوقت الذي يتم فيه إصدار تكليف لشرطة أمن المواني لاستدعاء سائق المعدية وبعض العاملين بها إلي جانب استدعاء بعض مسئولي الهيئة للتحقيق.</t>
  </si>
  <si>
    <t>الرسوة 12</t>
  </si>
  <si>
    <t>سائق المعدية</t>
  </si>
  <si>
    <t>http://www.masress.com/rosadaily/1048234</t>
  </si>
  <si>
    <t>قبطان ومساعد قبطان وميكانيكي المعدية</t>
  </si>
  <si>
    <t>قبطان المعدية</t>
  </si>
  <si>
    <t>http://www.masress.com/masrawy/5781417</t>
  </si>
  <si>
    <t>محمد أ ع م 34 سنة محاسب بشركة، نجلاه يوسف 8 سنوات، عبد الرحمن 6 سنوات</t>
  </si>
  <si>
    <t>إخلاء سبيل بكفالة ألف ج يوم 18-12-2013</t>
  </si>
  <si>
    <t>http://www.masress.com/masrawy/5784819</t>
  </si>
  <si>
    <t>إمبابة</t>
  </si>
  <si>
    <t>عز الدين و طالب</t>
  </si>
  <si>
    <t>كورنيش النيل</t>
  </si>
  <si>
    <t>http://www.masress.com/elfagr/1595102</t>
  </si>
  <si>
    <t>أكد أحمد نبيل زميل الطالب الغريق عز الدين وهمان الذى لقى مصرعه أثناء عمله على أحد المعديات القائمة بنهر النيل بمنطقة كورنيش النيل الواقعة قرب إمبابة ، أن الشهيد "عز الدين" كان يقوم بقطع التذاكر للركاب . اضاف زميل الطالب الغريق ضحية الإهمال خلال إتصال هاتفى ببرنامج " آخر النهار " المذاع بفضائية النهار ، تقديم الإعلامى محمود سعد ، قيامه بتحرير محضر رسمى بقسم شرطة إمبابة ، والذى تمكن من إخراج جثمانه عقب ساعتين فقط من القيام بإبلاغه بالواقعة . اشار إلى قيام النيابة العامة بإصدار قرارها بحبس كلا ً من سائق المعدية والمنقذ القائم بها على ذمة القضية بعد أن تكنت من الإمساك بهم حيث يواجه السائق قضية أخرى بالمنوفية وقد هرب منها .</t>
  </si>
  <si>
    <t>سائق المعدية وآخر</t>
  </si>
  <si>
    <t>http://www.masress.com/elbadil/806654</t>
  </si>
  <si>
    <t>يستعد مركز شرطة أبوقرقاص بالمنيا اليوم الأربعاء، لتسلم جثث 4 فتيات و7 شبان أقباط، وتسليمها لذويهم لتشييع رفاتهم، بعد مصرعهم بشاطئ مطار مدينة رأس غارب مساء الثلاثاء. وصلت إشارة إلي مديرية أمن المنيا أمس الثلاثاء، تفيد بغرق "لانش" بشاطئ المطار بمدينة رأس غارب ومصرع كل من: (مارينا يوسف زكي – رودينا وجيه – كريستين تامر هايدى عاصم- عزت نصيف كامل- جمال نبيل رأفت- صموئيل ممدوح عبده – صموئيل عادل جرجس- ديفيد يوسف مبارك – إسحاق أسامة جاد – باسم عاطف رياض)، وجميعهم من قرية "الفقاعي" بمركز أبو قرقاص بالمنيا. خرج الشباب قبل الوفاة، من محافظة المنيا في رحلة تابعة لكنيسة الفقاعي الكاثوليك بمركز أبو قرقاص في طريقهم لزيارة بعض الأديرة المسيحية بالبحر الأحمر، وغرقوا أثناء استقلالهم "لانش" بحري انقلب بهم جراء ارتفاع حركة الأمواج، حيث جرفهم التيار بشاطئ المطار بمدينة رأس غارب، وتم انتشال الجثث.</t>
  </si>
  <si>
    <t>شاطيء المطار</t>
  </si>
  <si>
    <t>ارتفاع الأمواج</t>
  </si>
  <si>
    <t>الوقف</t>
  </si>
  <si>
    <t>الجنينة</t>
  </si>
  <si>
    <t>عمرو ف ف 14 سنة</t>
  </si>
  <si>
    <t>http://www.masress.com/egynews/315056</t>
  </si>
  <si>
    <t>لقي طفل مصرعه اليوم الأحد غرقا بنهر النيل إثر سقوطه من إحدى المعديات النيلية بناحية الجنينة بمركز الوقف. تلقى اللواء محمد كمال مدير أمن قنا إخطارا بمصرع طفل يدعي "عمرو فتحي فكري 14 عاما غرقا بنهر النيل، وبانتقال قوات الإنقاذ النهري تم انتشال الجثة وتبين تعثر المجني عليه من فوق معدية "نجع الربان" وسقط في نهر النيل وغرق نتيجة عدم إجادته السباحة فحرر المحضر بالواقعة فيما أخطرت النيابة العامة لمباشرة التحقيقات.</t>
  </si>
  <si>
    <t>http://www.masress.com/elaosboa/175810</t>
  </si>
  <si>
    <t>http://www.masress.com/almesryoon/635485</t>
  </si>
  <si>
    <t>لقى ثلاثة مصرعهم غرقًا بينهم طفل أثر سقوط السيارة التي كانوا يستقلونها من معدية المعابدة بنهر النيل بأبنوب أثناء ذهابها للجهة الغربية من النيل بمركز منفلوط. تلقى اللواء طارق نصر مدير أمن أسيوط إخطارًا من اللواء حسن سيف مدير المباحث الجنائية يفيد بسقوط سيارة ومستقليها من معدية المعابدة بنهر النيل دائرة مركز أبنوب . بانتقال والإنقاذ النهري والإسعاف ..بالفحص تبين أنه أثناء قيادة المدعو " الصعيدي . م. س " 45 سنة فلاح ومقيم عرب العطيات للسيارة خاصته رقم 12883 ملاكي أسيوط ماركة بيجو 504 بيضاء اللون وحال دخوله المعدية بالجهه الشرقية دائرة مركز أبنوب للذهاب إلى الجهة الغربية دائرة مركز منفلوط .. تاركاً السيارة في وضع الحياد داخل المعدية ونزوله لدفع الرسوم المقررة تحركت السيارة إلى الأمام وسقطت بنهر النيل بمستقليها : سليمان . ح. س 62 سنة فلاح وشقيقته لطيفة . ح. س" 45 سنة ربة منزل ،حفيدها " أحمد . م. أ 8 سنوات مقيمين عرب العطيات البحرية مركز أبنوب. حيث تمكنت قوات الإنقاذ النهري من انتشال السيارة وجثتي الأول والثانية والتحفظ عليهما بمشرحة مستشفى أبنوب المركزي تحت تصرف النيابة والتحفظ على السيارة بنقطة شرطة المعابدة دائرة المركز..وجار موالاة البحث عن جثة الثالث .</t>
  </si>
  <si>
    <t>أبنوب</t>
  </si>
  <si>
    <t>المعابدة</t>
  </si>
  <si>
    <t>مستشفى أبنوب المركزي</t>
  </si>
  <si>
    <t>سليمان ح س 62 سنة فلاح، شقيقته لطيفة ح س 45 سنة ربة منزل، حفيدها أحمد م أ 8 سنوات، وجميعهم من أبنوب</t>
  </si>
  <si>
    <t>الصعيدي م س 45 سنة فلاح من أبنوب</t>
  </si>
  <si>
    <t>http://www.masress.com/alwafd/716703</t>
  </si>
  <si>
    <t>http://www.masress.com/elbalad/1075376</t>
  </si>
  <si>
    <t>http://www.masress.com/ahramgate/522753</t>
  </si>
  <si>
    <t>انهيار باب حديدي بالمعدية</t>
  </si>
  <si>
    <t>http://www.masress.com/shbabmisr/102137</t>
  </si>
  <si>
    <t>شهدت قرية "كفر ناصر" التابعة لمركز ببا جنوب محافظة بني سويف، حادث غرق 3 من شباب القرية، أثر إصطدام "معدية نيلية" كانوا يستقلونها مع العشرات من أهالى القرية أثناء عودتهم من تشييع إحدى الجنازات، تمكن الأهالى من أنقاذ 12 شخص من الغرق، بينما سقط 7 دراجات بخارية و 4 روؤس ماشية، وقام رجال الإنقاذ النهرى بإنتشال "جثتين" من جثث الغرقي الثلاث، وجارى البحث عن الثالثة. شهود العيان أكدوا سوء حالة المعدية المملوكة لأحد رجال الأعمال المنتمين للحزب الوطنى "المنحل" حيث قال جابر سيد (عامل) وأحد شهود العيان : أثناء عودتنا من الناحية الشرقية بعد تشييع جنازة أحد أهالى قرية (كفر المناشي) ، مستقلين "معدية نيلية" مملوكة لأحد رجال الأعمال، قيادي سابق بالحزب الوطنى "المنحل" بمركز ببا، وقد فقد سائق المعدية السيطرة عليها أثناء رسوها على المرسى المخصص لها مما أدى إلى فتح باب المعدية إنقطاع ال"واير" وسقط في النيل العشرات من أهالى القرية، مماً كانوا على متنها وغرقت 7 دراجات بخارية، و4 روؤس ماشية لمزارعين كانوا عائدين من حقولهم الزراعية على متن المعدية. وأوضح محمد على (طالب جامعى) أن معدية ببا تعمل من 8 صباحا وحتى 2 ظهرا فقط ، وأنه هناك معديتان تابعتان لأحد الأشخاص تم استخراج رخصتين لهما لتسييرهما في النيل لنقل المواطنين وأن إحداها هي التي تسببت في الحادثة . وأضاف شعبان سيد (فلاح) : العشرات من أهالى القرية سقطوا فى مياه النيل، ولولا قدرتهم على السباحة لتجاوز عدد الغرقي ال40 غريق، ولكن فقد ثلاثة أشخاص تمكن رجال الإنقاذ النهري، بمعاونة بعض شباب القرية، من إنتشال جثتي محمود على (22 سنة عامل) وسيد احمد (28سنة مزارع) وجارى البحث عن جثمان أشرف سيد محمد (25سنة طباخ) . ألتقينا مع عم سيد محمد حسن (50 سنة طباخ) ووالد أشرف، أخر المفقودين فى حادث المعدية، الذى أتهم مسئولى الوحدة المحلية لمركز ومدينة ببا جنوب بالإهمال والتسبب فى موت نجله وشابين أخرين من شباب القرية، حيث قال : مسئولى الوحدة المحلية وافقوا على تشغيل معديات الأهالى "الخاصة"، بما فيها من عيوب ومخالفات وانعدام المراقبة والتفتيش عليها، فى ظل توقف معديتين تابعتين للوحدة بدعوى تعطلهما رغم صلاحيتهما للعمل بدليل أنهما تعملان كل فترة وتتوقفا فجأة مرة أخرى. وأضاف، أن المعدية المنكوبة تستخدم المعدية فى نقل المواطنين والسيارات والمواشي، وأثناء عودة نجلى والعشرات من أهالى القرية عقب انتهاءهم من تشييع إحدى الجنازات وأثناء محاولة سائق المعدية إرساءها انقطع حبل "واير" التثبيت، واصطدمت مقدمة المعدية بالرصيف المخصص لوقوفها. وتابع: "كان نجلى واقفا بجوار باب المعدية مستقلا دراجته البخارية ونتيجة الاصطدام تحطم الباب ما أدى إلى سقوطه والعشرات من مشيعى الجنازة والمواطنين، وبعض الدراجات البخارية فى المياه، وتمكن الأهالى من انقاذهم إلا أن ابنى لقى مصرعه غرقاً، وأعتقد أن أحد الدراجات البخارية وقعت فوق رأسه وجرفه التيار إلى المياه الضحلة، حيث حاولت قوات الإنقاذ العثور على جثته ولكن دون جدوى". ومن جانبه أمر المستشار مجدي البتيتي محافظ بني سويف، بإحالة المسؤلين عن ترخيص المعديات بمجلس مدينة ببا إلى التحقيق لمعرفة أسباب توقف المعدية التى تكلفت 3 ملايين جنيه.</t>
  </si>
  <si>
    <t>غياطة الشرقية</t>
  </si>
  <si>
    <t>مستشفى ببا المركزي</t>
  </si>
  <si>
    <t>http://www.masress.com/youm7/1809492</t>
  </si>
  <si>
    <t>http://www.masress.com/masrawy/5959281</t>
  </si>
  <si>
    <t>تم العثور على جثة الثالث يوم 12-8-2014</t>
  </si>
  <si>
    <t>http://www.masress.com/elfagr/1659964</t>
  </si>
  <si>
    <t>http://www.masress.com/almesryoon/641919</t>
  </si>
  <si>
    <t>محمود ع 22 سنة عامل، سيد أ 28 سنة مزارع، أشرف س م 25 سنة طباخ وجميعهم من ببا</t>
  </si>
  <si>
    <t>رقم 3347 لسنة 2014 إداري ببا، محضر وفاة الثالث رقم 8 أحوال ببا بتاريخ 12-8-2014</t>
  </si>
  <si>
    <t>مالك المعدية ومسؤول ترخيص المعديات بمجلس مدينة ببا</t>
  </si>
  <si>
    <t>http://www.masress.com/almesryoon/644331</t>
  </si>
  <si>
    <t>http://www.masress.com/elaosboa/197535</t>
  </si>
  <si>
    <t xml:space="preserve">مجند </t>
  </si>
  <si>
    <t>http://www.masress.com/youm7/2014005</t>
  </si>
  <si>
    <t>لقى مجند مساء أمس، مصرعه غرقا بميناء السخنة بالسويس بعد سقوطه بالخطأ من أعلى لانش أثناء نزوله على رصيف الميناء، مما أدى إلى مصرعه فى الحال. وقال مصدر أمنى ل"اليوم السابع" إن القوات تمكنت من انتشال جثمان المجند من على بعد 17 مترا بعمق البحر الأحمر. وأضاف أن المجند لقى مصرعه فى الحال من شدة برودة المياء، موضحا أن المجند تم تسليمه لذويه صباح اليوم من أجل دفنه.</t>
  </si>
  <si>
    <t>أحمد أ ظ 24 سنة صياد وصاحب اللانش</t>
  </si>
  <si>
    <t>http://www.masress.com/ahramgate/793999</t>
  </si>
  <si>
    <t>لقي صياد مصرعه غرقًا، وأصيب اثنان آخران، بمحافظة كفرالشيخ، اليوم الأربعاء، إثر تعرض لانش للغرق في بوغاز رشيد. وأكد أحمد عبده نصار، نقيب الصيادين بكفرالشيخ، أن سبب الحادث هو تعرض أحد اللانشات الصغيرة إلى الغرق في بوغاز رشيد، بسبب ارتفاع موج البحر بمدخل البوغاز. وأشار نصار، إلى أنه كان على متن اللانش أربعة صيادين تم إنقاذ ثلاثة منهم، اثنان مصابين وفي حالة خطيرة، في حين غرق الرابع صاحب اللانش، أحمد أحمد ظافر "24 سنة" وتم نقل الجثمان والمصابين إلى مستشفى رشيد العام.</t>
  </si>
  <si>
    <t>مسافة 8 ميل بحري من الميناء</t>
  </si>
  <si>
    <t>قبطان العبارة</t>
  </si>
  <si>
    <t>السجن 5 سنوات وكفالة 100 ألف ج أمام محكمة جنح الغردقة يوم 27-12-2015</t>
  </si>
  <si>
    <t>http://www.masress.com/shorouk/968206</t>
  </si>
  <si>
    <t>http://www.masress.com/elbadil/806687</t>
  </si>
  <si>
    <t>http://www.masress.com/elaosboa/173387</t>
  </si>
  <si>
    <t>وجيه ع</t>
  </si>
  <si>
    <t>ماريانا ي ز، رودينا و، كريستين أ س، هايدي ع، داليا ن، عزت ن ك، جمال ن ر، صموئيل م ع، صموئيل ع ج، ديفيد ي م، إسحاق أ ج وجميعهم طلاب ثانوي من أبو قرقاص</t>
  </si>
  <si>
    <t>http://www.masress.com/almasryalyoum/2257206</t>
  </si>
  <si>
    <t>http://www.masress.com/alnahar/156215</t>
  </si>
  <si>
    <t>http://www.masress.com/elbadil/578867</t>
  </si>
  <si>
    <t>محمد ع رائد، علاء ع رائد، خالد إ س 29 سنة، محمد ا ا إ 45 سنة، السيد م ا 38 سنة، وخمس مجندون</t>
  </si>
  <si>
    <t>http://www.masress.com/almesryoon/144906</t>
  </si>
  <si>
    <t>http://www.masress.com/almesryoon/155950</t>
  </si>
  <si>
    <t>البندقية</t>
  </si>
  <si>
    <t>http://www.masress.com/elfagr/1138541</t>
  </si>
  <si>
    <t>http://www.masress.com/ona/204619</t>
  </si>
  <si>
    <t>تم العثور على جثة الطفلة يوم 16-7-2012</t>
  </si>
  <si>
    <t>الوالد معتز أ، نجلته سارة طفلة عام ونصف</t>
  </si>
  <si>
    <t>http://www.masress.com/youm7/1430485</t>
  </si>
  <si>
    <t>غريب م ط 32 سنة صياد</t>
  </si>
  <si>
    <t>http://www.masress.com/masrawy/5803161</t>
  </si>
  <si>
    <t>http://www.masress.com/alnahar/297073</t>
  </si>
  <si>
    <t>http://www.masress.com/elwatan/835746</t>
  </si>
  <si>
    <t>http://www.masress.com/ahram/1449200</t>
  </si>
  <si>
    <t>محمد أ ج 23 سنة، أحمد م ه 21 سنة، صيادان من الدقهلية</t>
  </si>
  <si>
    <t>http://www.masress.com/alnahar/409916</t>
  </si>
  <si>
    <t>http://www.masress.com/moheet/2333477</t>
  </si>
  <si>
    <t>http://www.masress.com/veto/1873496</t>
  </si>
  <si>
    <t>http://www.masress.com/elwatan/825879</t>
  </si>
  <si>
    <t>http://www.masress.com/elbalad/45303</t>
  </si>
  <si>
    <t>مسافة 10 كم من أبو سمبل</t>
  </si>
  <si>
    <t>مستشفى أبو سمبل الدولي</t>
  </si>
  <si>
    <t>حمولة مواد غذائية</t>
  </si>
  <si>
    <t>لقي ثلاثة صيادين مصرعهم، نتيجة تعرض أحد قوارب الصيد الذي كان يضم أربعة صيادين، إلى الغرق، بسبب ارتفاع الأمواج داخل مياه بحيرة ناصر، وذلك على بعد 10 كيلو من مدينة أبو سمبل السياحية. وتمكن عدد من الصيادين العاملين داخل البحيرة من إنقاذ الصياد الرابع وتم نقله إلى مستشفي أبو سمبل الدولي لتلقي العلاج اللازم، وكان القارب يستخدم في نقل المواد الغذائية بين أسوان -وادي حلفا.</t>
  </si>
  <si>
    <t>نجلاء م ف ربة منزل من المنيا</t>
  </si>
  <si>
    <t>رقم 7200 لسنة 2012 إداري أبو قرقاص</t>
  </si>
  <si>
    <t>أبناء نجلاء</t>
  </si>
  <si>
    <t>أبو قرقاص</t>
  </si>
  <si>
    <t>http://www.masress.com/elfagr/1251463</t>
  </si>
  <si>
    <t>ربة منزل مصرعها غرقا بنهر النيل بالمنيا أثر إستقلالها لفلوكة للعبور من الجانب الشرقى الى الغربى حيث تقدم ناصر سيد نصار ثابت 30 سنة فلاح ويقيم بعزبة نجع الدكة بقرية بنى حسن ببلاغ الى قسم الشرطة، يفيد بأنه أثناء توجه زوجته نجلاء ممدوح فرحات الى منزل والدها بقرية الشيخ تمى واثناء إستقلالها فلوكة وبرفقتها ابنائهما لعبور نهر النيل من شرق الى غرب انقلبت بها الفلوكة، مما أدى الى مصرع الزوجة غرقاً وتعذر انتشال جثتها بينما تمكن الاهالى من انقاذ الابناء ولم يتهم أحدا بالتسبب فى غرقها وتحرر عن الواقعة المحضر رقم 7200 لسنة 2012 ادارى مركز ابوقرقاص جارى موالاة البحث عن الجثة بمكان الحادث بمعرفة قوات الانقاذ النهرى وأخطرت النيابة العامة لتباشر التحقيقات</t>
  </si>
  <si>
    <t>اختلال توازن الفلوكة</t>
  </si>
  <si>
    <t>http://www.masress.com/ona/477608</t>
  </si>
  <si>
    <t>قرية الشيخ تمي</t>
  </si>
  <si>
    <t>الواسطى</t>
  </si>
  <si>
    <t>http://www.masress.com/veto/507585</t>
  </si>
  <si>
    <t>ابتلعت مياه نهر النيل طفلين في عمر الزهور في ثالث أيام عيد الفطر المبارك غرقا في نهر النيل وسط حالة من الحزن الشديد لذويهم. وكان اللواء إبراهيم هديب، مساعد وزير الداخلية للأمن العام ببني سويف، تلقى إخطارا يفيد بمصرع طفلين في نهر النيل في قريتين شمال وجنوب بني سويف أثناء تنزههم بثالث أيام العيد. وبالتحريات تبين مصرع الطفل "أحمد حسام ضيف، 8 سنوات" غرقا أثناء تنزهه مع والده في "فلوكة" وسط النيل بمدينة الواسطى، فيما لم تنجح محاولات والده في إنقاذه بسبب سرعة التيار وشدة عمق المياه. كما لقي الطفل "محمود حمادة قرني، 14 سنة" من قرية الشناوية التابعة لمركز ناصر مصرعه، بعد أن اختفى في المياه أثناء لعبه مع زملائه في النيل بالكرة، وتم تحرير محاضر بالواقعتين، وأخطرت النيابة التي تولت التحقيق.</t>
  </si>
  <si>
    <t>أحمد ح ض 8 سنوات</t>
  </si>
  <si>
    <t>والده حسام ض</t>
  </si>
  <si>
    <t>http://www.masress.com/alnahar/142545</t>
  </si>
  <si>
    <t>مستشفى الواسطى المركزي</t>
  </si>
  <si>
    <t>http://www.masress.com/almasryalyoum/2022356</t>
  </si>
  <si>
    <t>كوم إمبو</t>
  </si>
  <si>
    <t>قرية كرم الديب</t>
  </si>
  <si>
    <t>http://www.masress.com/veto/936194</t>
  </si>
  <si>
    <t>http://www.masress.com/ona/1571919</t>
  </si>
  <si>
    <t>ارتفاع الأمواج أثناء مرور باخرة سياحية</t>
  </si>
  <si>
    <t>http://www.masress.com/youm7/1588505</t>
  </si>
  <si>
    <t>أحمد م ع 45 سنة موظف بطلمبات الري من كوم أمبو، عادل ع 43 سنة موظف من كوم إمبو</t>
  </si>
  <si>
    <t>عبد السلام أ من كوم إمبو</t>
  </si>
  <si>
    <t>لقى شخصين مصرعهما ونجا ثالث، مساء الاثنين، بعد تعرض قارب صغير كانوا يستقلونه، للغرق فى مياه النيل بالقرب من قرية كرم الديب دائرة مركز كوم أمبو بأسوان. تلقى اللواء حسن السوهاجى مدير أمن أسوان، إخطاراً من مأمور مركز كوم أمبو يفيد بتعرض ثلاثة أشخاص كانوا يستقلون قاربا صغيرا للعبور به من المنطقة الشرقية إلى الغربية بنهر النيل، للغرق، بالقرب من قرية كرم الديب التابعة لمركز كوم أمبو بمحافظة أسوان، وذلك أثناء تصادف مرور باخرة سياحية بالقرب من القارب، مما أدى لارتفاع الموج وانقلاب القارب وغرق شخصين ونجاة الثالث. وأسماء المتوفيين فى الحادث.. "أحمد محمد عبد الله"، 45 سنة، موظف بطلمبات الرى، ومقيم سبيل نظارة دائرة مركز كوم أمبو، و"عادل عبد الرسول"، 43 سنة، موظف ومقيم مدينة كوم أمبو.. فيما نجا "عبد السلام أحمد"، مقيم بقرية أقليت دائرة مركز كوم أمبو. وقال عبد المطلب فكرى رئيس مدينة كوم أمبو، إن قوات الإنقاذ النهرى استدعت "لانش" مجهز، ومن المقرر البدء فى عملية البحث عن جثث المتوفيين فى الحادث مع أول ضوء للشمس صباح اليوم، الثلاثاء.</t>
  </si>
  <si>
    <t>تم العثور على جثة الثاني يوم 10-4-2014</t>
  </si>
  <si>
    <t>http://www.masress.com/moheet/2045935</t>
  </si>
  <si>
    <t>http://www.masress.com/veto/198691</t>
  </si>
  <si>
    <t>تعرف موطف بحى العامرية اليوم على جثة شقيقه العامل الحرفى الذى تعرض لحادث لانش قبل 15يوما أمام منطقة المكس بالإسكندرية؛فقد ذهب إلى قسم مارينا اليوم الجمعة عبدالمولى ك. ع 39 سنة وهو موظف بحى العامرية ويقيم بمينا البصل وأفاد أن الجثة المجهولة التى عثر عليها بشاطئ قرية نايس السياحية لشقيقه عبدالصمد ك.ع. – عامل حرفىوأن سبب الوفاة هو تعرضه لحادث لانش أمام منطقة المكس وتحرر عنها المحضر رقم 10939 لسنة 2012 إدارى الدخيلة بأمن الإسكندرية . وكان قسم شرطة مارينا قد تلقى اليوم بلاغا من أحد العاملين بقرية نايس السياحية بالعثور على جثة مجهولة فى حالة تحلل كامل ملقاة على شاطئ القرية، حيث قامت إدارة البحث الجنائى بالتحرى ونشر مواصفاتها التى تعرف عليها شقيقه وأبلغ قسم الشرطة .</t>
  </si>
  <si>
    <t>رقم 10939 لسنة 2012 إداري الدخيلة</t>
  </si>
  <si>
    <t>المكس</t>
  </si>
  <si>
    <t>الدخيلة</t>
  </si>
  <si>
    <t>عبد الصمد ك م عامل حرفي من مينا البصل</t>
  </si>
  <si>
    <t>مركز قنا</t>
  </si>
  <si>
    <t>كوبري دندرة</t>
  </si>
  <si>
    <t>شرطة</t>
  </si>
  <si>
    <t>قوات نظامية</t>
  </si>
  <si>
    <t>http://www.masress.com/masrawy/700780498</t>
  </si>
  <si>
    <t>عثرت قوة الإنقاذ النهري، بمديرية أمن قنا، على جثمان عريف شرطة، لقي مصرعه، اليوم الإثنين، غرقًا أثناء تأديته خدمته بالقرب من كوبري دندرة بقنا. وقال مصدر أمني في تصريحات خاصة ل"ولاد البلد"، إن الأجهزة الأمنية تمكنت من العثور على جثمان ياسر رمضان معبد، 33 عامًا، عريف شرطة بقوة الانقاذ النهري بمديرية أمن قنا، والذي لقي مصرعه غرقًا أثناء مروره باللانش، لتفقد الحالة بالقرب من كوبري دندرة. تم تحرير المحضر اللازم، فيما أخطرت النيابة العامة لتباشر التحقيقات.</t>
  </si>
  <si>
    <t>http://www.masress.com/masrawy/700780173</t>
  </si>
  <si>
    <t>http://www.masress.com/youm7/2736445</t>
  </si>
  <si>
    <t>لقى فرد شرطة فى محافظة أسيوط، مصرعه غرقًا أثناء تأدية عمله بالمسطحات المائية وجار البحث عنه. كان اللواء عبد الباسط دنقل مساعد وزير الداخلية مدير أمن أسيوط، تلقى إخطارا من شرطة المسطحات المائية يفيد بغرق فرد شرطة يدعى "عثمان محمد" أثناء تأدية عمله إثر انقلاب اللانش الذى يقله بالقرب من خزان أسيوط الصغير وتكثف شرطة المسطحات من جهودها لانتشال جثته.</t>
  </si>
  <si>
    <t>عثمان م فرد شرطة بقوة المسطحات المائية</t>
  </si>
  <si>
    <t>خزان أسيوط الصغير</t>
  </si>
  <si>
    <t>أحمد م ز 30 سنة، بخيت ا أ 21 سنة، شعبان ع 25 سنة، بينهم سوداني الجنسية</t>
  </si>
  <si>
    <t>http://www.masress.com/elbalad/49255</t>
  </si>
  <si>
    <t>http://www.masress.com/tahrirnews/114649</t>
  </si>
  <si>
    <t>تم العثور على جثة الثالث يوم 11-1-2012 في مياة منطقة خور سارة</t>
  </si>
  <si>
    <t>أحمد ع ع 30 سنة</t>
  </si>
  <si>
    <t>محمود ع ر 35 سنة صياد من المطرية بالدقهلية</t>
  </si>
  <si>
    <t>عبده ع ريس المركب، محمد د، ظاظا ا، حمادة ح، خلو ا، عبده ا صيادون</t>
  </si>
  <si>
    <t>أحمد م س صياد</t>
  </si>
  <si>
    <t>رشاد ب، جمال ا، عبده ش ريس المركب، محمود ا، عبده ث ا، علي ع ا، الأباصيري م ا، ومحمد ف ا وجميعهم صيادون من مركز المطرية بالدقهلية</t>
  </si>
  <si>
    <t>إسلام ا ا، أبو العزم ح ا، أحمد حسن ع ا، وحسن ب ا، وهانى م إ ع، وكريم ع ا، ومحمد ر ا، وجميعهم صيادون من قرية برج مغيزل بمطوبس</t>
  </si>
  <si>
    <t>صياد</t>
  </si>
  <si>
    <t>أحمد م ع و 30 سنة رئيس المركب، عبد المنعم ن ع و 18 سنة، رامي م م ا 30 سنة، علي م ع و 18 سنة، جمعة ع ع 30 سنة صيادون</t>
  </si>
  <si>
    <t>أحمد ح ر، جمعة ع ج، أحمد ع ر صيادون</t>
  </si>
  <si>
    <t>شقيقه محمد م س، طلعت م صيادان</t>
  </si>
  <si>
    <t>محمد ح ش 49 سنة، حنفي م م 49 سنة، علاء م 25 سنة صيادون</t>
  </si>
  <si>
    <t>مكادي</t>
  </si>
  <si>
    <t>http://www.albawabhnews.com/2000131</t>
  </si>
  <si>
    <t>والده خطاب ع أ 62 سنة السائق</t>
  </si>
  <si>
    <t>http://www.albawabhnews.com/1300124</t>
  </si>
  <si>
    <t>http://www.albawabhnews.com/1250194</t>
  </si>
  <si>
    <t>http://www.albawabhnews.com/820935</t>
  </si>
  <si>
    <t>كفر درويش</t>
  </si>
  <si>
    <t>زهف يونج جو صيني الجنسية</t>
  </si>
  <si>
    <t>هشام ع ر 27 سنة قائد السيارة</t>
  </si>
  <si>
    <t>http://www.albawabhnews.com/2000805</t>
  </si>
  <si>
    <t>لقي شخص صيني الجنسية مصرعه غرقا اثر انقلاب سيارة نقل محملة بالحديد من اعلي معدية النيل بمركز الفشن جنوب المحافظة. كان اللواء محمود العشيري مدير أمن بني سويف قد تلقى إخطارا من اللواء خلف حسين مدير المباحث الجنائية بانقلاب سيارة نقل 6348 ور ا محملة بالحديد قيادة هشام ع ر 27 سنة من اعلي معدية كفر درويش بمركز الفشن جنوب المحافظة مما أسفر عن مصرع مواطن صيني الجنسية يدعي "زهف يونج جو " وإصابة قائد السيارة، وتم نقل الجثة والمصاب إلى مستشفى الفشن المركزي.</t>
  </si>
  <si>
    <t>مستشفى الفشن المركزي</t>
  </si>
  <si>
    <t>ناجي ع ا و 50 سنة، ونجله فتحي 22 سنة صيادان</t>
  </si>
  <si>
    <t>تم العثور على جثة الثاني يوم 124-1-2016</t>
  </si>
  <si>
    <t>http://www.albawabhnews.com/1735915</t>
  </si>
  <si>
    <t>منطقة الشخلوبة</t>
  </si>
  <si>
    <t>http://www.albawabhnews.com/1570617</t>
  </si>
  <si>
    <t>http://www.albawabhnews.com/403648</t>
  </si>
  <si>
    <t>لقى أمين شرطة مصرعه غرقا ببحيرة المنزلة التابعة لمحافظة الدقهلية اليوم إثر انقلاب مركب كان يستقله أثناء مأمورية بالبحيرة. وكان اللواء حسن عبدالحي قد تلقى إخطارا من العميد السعيد عمارة يفيد بمصرع حمادة عبد العظيم "أمين شرطة بقوة قطاع الأمن المركزى" غرقا بعد انقلاب مركب كان يستقله في بحيرة المنزلة أثناء انتقاله بمأمورية بالتنسيق مع شرطة المسطحات المائية. وأكد العميد سعيد عمارة مدير المباحث الجنائية أن الضحية لقى مصرعه بعد انقلاب المركب به، ولم يتمكن من السباحة فمات غرقًا.</t>
  </si>
  <si>
    <t>http://www.albawabhnews.com/279716</t>
  </si>
  <si>
    <t>لقى 5 أفراد مصرعهم منذ قليل، إثر تعرض مركب سياحية للغرق فى مياه البحر الأحمر، وتم إبلاغ الجهات المختصة وجارى البحث عن الجثث بمعرفة قوات الإنقاذ</t>
  </si>
  <si>
    <t>تم العثور على إحدى الجثث يوم 5-10-2013</t>
  </si>
  <si>
    <t>http://www.albawabhnews.com/169397</t>
  </si>
  <si>
    <t>http://www.albawabhnews.com/722192</t>
  </si>
  <si>
    <t>سيارات نصف نقل</t>
  </si>
  <si>
    <t>قرية كفر منصور</t>
  </si>
  <si>
    <t>عبد المنعم و 23 سنة صياد</t>
  </si>
  <si>
    <t>http://www.vetogate.com/2006560</t>
  </si>
  <si>
    <t>تعرض مركب صيد للغرق منذ قليل، بمنطقة برج رشيد بمحافظة البحيرة، وتمكن الأهالي من انتشال جثة صياد، وإنقاذ آخرين مصابين، وتم نقلهم لمستشفى رشيد العام. حيث تلقى مركز شرطة رشيد إخطارًا بمصرع عبد المنعم ورشان 23 عاما، إنقاذ أحمد ورشان، و"جمعة عبد المعطى جمعة" 34 عاما، مصابين تم نقلهم إلى المستشفي العام لتلقي العلاج اللازم والجثة إلى مشرحة ذات المستشفي وذلك أثناء تواجدهم على متن مركب صيد غرقت نتيجة الأحوال الجوية.</t>
  </si>
  <si>
    <t>http://www.vetogate.com/1998621</t>
  </si>
  <si>
    <t>http://www.vetogate.com/1596781</t>
  </si>
  <si>
    <t>http://www.vetogate.com/584583</t>
  </si>
  <si>
    <t>http://www.vetogate.com/43566</t>
  </si>
  <si>
    <t>http://www.elwatannews.com/news/details/573499</t>
  </si>
  <si>
    <t>صرف 2000ج لأسرة كل متوفي</t>
  </si>
  <si>
    <t>مكان الواقعة المائي</t>
  </si>
  <si>
    <t>أقرب مكان للواقعة من البر</t>
  </si>
  <si>
    <t>http://www.elwatannews.com/news/details/774729</t>
  </si>
  <si>
    <t>جرار زراعي</t>
  </si>
  <si>
    <t>سقوط جرار من فوق المعدية</t>
  </si>
  <si>
    <t>وفى يوم 24 فبراير 2013، سقط جرار زراعى من أعلى معدية قرية عرب الزينة بمركز سمالوط، ما أسفر عن مصرع شخص غرقاً</t>
  </si>
  <si>
    <t>https://www.elfagr.org/1637406</t>
  </si>
  <si>
    <t>ظابط، ثلاثة مجندون</t>
  </si>
  <si>
    <t>http://www.almasryalyoum.com/news/details/395990</t>
  </si>
  <si>
    <t>حمادة ع 39 سنة أمين شرطة بالمسطحات المائية من منية النصر</t>
  </si>
  <si>
    <t>http://www.almasryalyoum.com/news/details/329965</t>
  </si>
  <si>
    <t>http://www.almasryalyoum.com/news/details/275376</t>
  </si>
  <si>
    <t>أحمد م إ 37 سنة صياد</t>
  </si>
  <si>
    <t>http://www.almasryalyoum.com/news/details/279366</t>
  </si>
  <si>
    <t>محضر الوفاة رقم 12 أحوال العلمين يوم 13-1-2013</t>
  </si>
  <si>
    <t>مستشفى العلمين المركزي</t>
  </si>
  <si>
    <t>بوغاز الجميل - الكيلو 9 طريق دمياط</t>
  </si>
  <si>
    <t>أكرم ر ع 30 سنة صياد من دمياط</t>
  </si>
  <si>
    <t>http://www.masress.com/ahramgate/424144</t>
  </si>
  <si>
    <t>http://www.elbalad.news/2115124</t>
  </si>
  <si>
    <t>ياسر ر م 33 سنة عريف شرطة بقوة الإنقاذ النهري بقنا من نجع حمادي</t>
  </si>
  <si>
    <t>http://www.elfagr.org/1995107</t>
  </si>
  <si>
    <t>http://m.alnabaa.net/547732</t>
  </si>
  <si>
    <t>الخسائر البشرية خلال حوادث النقل المائي في مصر على مدار 5 أعوام - بخلاف الهجرة غير الشرعية (1 يوليو 2011-30 يونيو 2016)</t>
  </si>
  <si>
    <t>الإقليم الجغرافي</t>
  </si>
  <si>
    <t>المحافظات المركزية</t>
  </si>
  <si>
    <t>محافظات الصعيد</t>
  </si>
  <si>
    <t>المحافظات الحدودية</t>
  </si>
  <si>
    <t>محافظات الدلتا</t>
  </si>
  <si>
    <t>مدن القناة</t>
  </si>
  <si>
    <t>النطاق الزمني</t>
  </si>
  <si>
    <t>النصف الثاني من عام 2011</t>
  </si>
  <si>
    <t>النصف الثاني من عام 2012</t>
  </si>
  <si>
    <t>النصف الثاني من عام 2014</t>
  </si>
  <si>
    <t>النصف الثاني من عام 2015</t>
  </si>
  <si>
    <t>النصف الثاني من عام 2013</t>
  </si>
  <si>
    <t>النصف الأول من عام 2012</t>
  </si>
  <si>
    <t>النصف الأول من عام 2013</t>
  </si>
  <si>
    <t>النصف الأول من عام 2014</t>
  </si>
  <si>
    <t>النصف الأول من عام 2015</t>
  </si>
  <si>
    <t>النصف الأول من عام 2016</t>
  </si>
  <si>
    <t>فرع دمياط</t>
  </si>
  <si>
    <t>أسباب الحادث</t>
  </si>
  <si>
    <t>أسباب الحادث حسب المصادر</t>
  </si>
  <si>
    <t>البر الغربي</t>
  </si>
  <si>
    <t>http://www.masress.com/akhbarelyomgate/338794</t>
  </si>
  <si>
    <t>القناطر الخيرية</t>
  </si>
  <si>
    <t>رضا ع 35 سنة موظف، نجلاه زياد 6 سنوات، سندن سنتين</t>
  </si>
  <si>
    <t>http://www.masress.com/elwady/38288</t>
  </si>
  <si>
    <t>لقى رضا عبد اللطيف 35 سنة موظف ونجليه زياد 6 سنوات وسندس سنتان مصرعهم غرقا أثناء ركوبهم مركب للتنزه بمنطقة القناطر واثناء عبورهم السد سقطوا جميعهم بنهر النيل ولم يتمكن أحد من انقاذهم تحرر المحضر اللازم واخطرت النيابة العامة التى تولت التحقيق ومازال البحث مستمر للالتقاط الجثث.</t>
  </si>
  <si>
    <t>مرسى عرب الزينة - قرية السرارية</t>
  </si>
  <si>
    <t>قرية السرارية</t>
  </si>
  <si>
    <t>http://www.masress.com/misrelgdida/79523</t>
  </si>
  <si>
    <t>http://www.masress.com/elaosboa/251306</t>
  </si>
  <si>
    <t>سقوط سيارة نصف نقل محملة بالبلوك الحجري من فوق المعدية</t>
  </si>
  <si>
    <t>عدلي ت غ 20 سنة تباع السيارة</t>
  </si>
  <si>
    <t>عادل ا ر 45 سنة سائق السيارة</t>
  </si>
  <si>
    <t>سقطت سيارة نقل محملة بالبلوك الحجري من أعلي معدية أثناء عبور نهر النيل أمام قرية الشراينة بمركز سمالوط شمال المنيا مما أسفر عن غرق التباع بينما نجا السائق لتمكنه من القفز أثناء الحادث، والمسطحات المائية تكثف جهودها لإنتشالها. تلقي اللواء أسامة متولي مدير أمن المنيا، إخطاراً من العميد طاهر رفعت مأمور مركز شرطة سمالوط، يفيد بسقوط سيارة محملة بالبلوكات الحجرية من أعلي معدية نيلية أمام قرية الشراينة، مما أسفر عن مصرع عدلي تواضروس غالي 20 سنه 'تباع السيارة ' ، غرقاً بالنيل، فيما تمكن السائق عادل السيد 45 سنة من القفز أثناء سقوط السيارة بالنيل وفر هارباً، وإنتقلت شرطة المسطحات المائية ورجال الإنقاذ النهري، لإنتشال جثة الغريق، والسيارة من قاع النيل.</t>
  </si>
  <si>
    <t>http://www.masress.com/elfagr/162570</t>
  </si>
  <si>
    <t>http://www.masress.com/elbadil/749402</t>
  </si>
  <si>
    <t>رقم 6772 لسنة 2014 إداري زفتى</t>
  </si>
  <si>
    <t>قرية سند بسط</t>
  </si>
  <si>
    <t>اختلال توازن المركب</t>
  </si>
  <si>
    <t>http://www.masress.com/tahrirnews/1036698</t>
  </si>
  <si>
    <t>مصطفى ف ا 30 سنة رقيب بالقوات الجوية من زفتى، نجلته سامية سنة، فتحي ي ا 30 سنة رقيب بالقوات البحرية بالإسكندرية من زفتى، نجلته آسيا سنتين</t>
  </si>
  <si>
    <t>لقي ضابطين بالقوات الجوية مصرعهما وطفلتاهما غرقا بنهر النيل فرع رشيد الذى يمر أمام قرية سند بسط مركز زفتى بعد أن انقلب بهم قارب صيد أثناء توجههم للجزيرة الوسطى المقابلة للقرية. كان مأمور مركز زفتى قد تلقى إخطارا من شرطة النجدة عن بلاغ أهالى قرية سند بسط بغرق 4 أشخاص بنهر النيل فرع رشيد الذى يمر أمام القرية على الفور انتقل الرائد على أبو زهرة رئيس مباحث زفتى. وتمكنت قوات الإنقاذ النهرى من انتشال الجثث وتبين من التحريات قيام مصطفى فؤاد العوضى 30 سنة ضابط بالقوات الجوية مقيم قرية نهطاى وابنته سامية تبلغ من العمر عاما وفتحى يونس الغمرى 30 سنة ضابط بالقوات الجوية مقيم قرية سند بسط وابنته آسيا تبلغ من العمر سنتين باستقلال قارب صيد قيادة الثالث متوجهين للجزيرة الوسطى للجزيرة الوسطى اختل توازن القارب مما أدى لسقوط ابنة الثالث بمياه النهر والغرق وأثناء محاولة والدها القفز لإنقاذها اختل توازن القارب وسقوط الأول وابنته بالمياه والغرق. وتم التحفظ على الجثث بمشرحة مستشفى السنطة المركزى ونقل الثالث لمستشفى الحمد التخصصى بزفتى مصابا بصدمة عصبية وأفاد تقرير مفتش الصحة أن سبب الوفاة اسفكسيا الغرق ولا توجد شبه جنائية وراء الحادث وتحرر المحضر 6772 إدارى مركز زفتى وصرحت النيابة بدفن الجثث.</t>
  </si>
  <si>
    <t>مستشفى السنطة المركزي</t>
  </si>
  <si>
    <t>http://www.masress.com/alwafd/666698</t>
  </si>
  <si>
    <t>http://www.masress.com/elbalad/789494</t>
  </si>
  <si>
    <t>حسن ع 22 سنة حلاق</t>
  </si>
  <si>
    <t>رقم 2288 لسنة 2012 إداري دسوق</t>
  </si>
  <si>
    <t>http://www.masress.com/elbalad/104792</t>
  </si>
  <si>
    <t>تكثف شرطة الإنقاذ النهرى بدسوق بكفرالشيخ جهودها للبحث عن جثة حلاق لقى مصرعه غرقا بمياه نهر النيل أمام قرية محلة دياى التابعة لمركز دسوق أثناء عبور النهر عبر معدية، تحرر المحضر اللازم، وتم إخطار النيابة بذلك. كان اللواء صلاح عكاشة، مدير أمن كفرالشيخ، قد تلقى إخطارا يفيد بغرق حسن عبدالرحمن، 22 سنة، حلاق، أثناء عبوره النهر إلى فوق معدية، حيث اختل توازنه فسقط فى المياه وغرق بها ولم يتم العثور على جثته حتى الآن، وتحرر المحضر رقم 2288 لسنة 2012 إدارى مركز دسوق.</t>
  </si>
  <si>
    <t>http://www.masress.com/ahramgate/182995</t>
  </si>
  <si>
    <t>http://www.masress.com/youm7/485003</t>
  </si>
  <si>
    <t>لقى عامل مصرعه غرقا أثناء التنزه بصحبة خطيبته فى رحلة نيلية بالقناطر الخيرية احتفالا بالعيد، تم انتشال الجثة بمعرفة وحدات الإنقاذ النهرى، وأخطرت النيابة فتولى محمد العربى مدير نيابة القناطر الخيرية التحقيق. تلقى المقدم على عاصى، رئيس مباحث القناطر الخيرية، بلاغا من الأهالى بالواقعة، تم إخطار اللواء أحمد الناغى مدير أمن القليوبية، وتبين للواء محمد القصيرى مدير المباحث، والعميد أسامة عايش رئيس المباحث، أن الشاب يدعى "هشام حسن" (22 سنة) عامل، من محافظة الجيزة كان بصحبة خطيبته يستقلان مركبا نيليا للتنزه فى نهر النيل فى العيد فاختل توازنه فسقط فى النيل.</t>
  </si>
  <si>
    <t>هشام ح 22 سنة عامل من الجيزة، خطيبته</t>
  </si>
  <si>
    <t>أول أسوان</t>
  </si>
  <si>
    <t>بندر المنيا</t>
  </si>
  <si>
    <t>قرب الأقصر</t>
  </si>
  <si>
    <t>قسم الجيزة</t>
  </si>
  <si>
    <t>المطرية - الدقهلية</t>
  </si>
  <si>
    <t>مستشفى أسوان الجامعي والعسكري</t>
  </si>
  <si>
    <t>الميناء</t>
  </si>
  <si>
    <t>زفتى</t>
  </si>
  <si>
    <t>بندر مطروح</t>
  </si>
  <si>
    <t>الإسماعيلية</t>
  </si>
  <si>
    <t>البحيرات المرة</t>
  </si>
  <si>
    <t>http://www.masress.com/ahramgate/185706</t>
  </si>
  <si>
    <t>يبذل رجال شرطة البيئة والمسطحات والفرقة السابعة بالقوات المسلحة بالإسماعيلية جهودا مضنية في البحث عن جثث ثلاثة طلاب بالمرحلة الثانوية غرقوا في مياه البحيرات المرة الكبري بمنطقة فايد. كان مدير أمن الإسماعيلية قد تلقي إخطارا من مدير إدارة البحث الجنائي يفيد قيام ثلاثة طلاب بالمرحلة الثانوية من قرية أبو سلطان الأول يدعي أحمد علي أحمد (16سنة) والثاني أحمد محمد صادق (16سنة) والثالث أحمد إبراهيم محمد (16سنة). بالتوجه إلي شاطيء الشباب واستقلوا قارب خشبي للتنزه في مياه البحيرات المرة وقد جرفهم التيار نحو المجري المائي المخصص لعبور السفن ونظرا لشدة الرياح انقلب القارب وغرق من عليه. وانتقل علي وجه السرعة رجال شرطة المسطحات والفرقة السابعة نحو مكان الحادث ويقوموا حاليا علي مدار الساعة بتمشيط المنطقة لاستخراج الجثث وسط حالة من الحزن انتابت أقارب وأسر الضحايا.</t>
  </si>
  <si>
    <t>فايد</t>
  </si>
  <si>
    <t>البحيرات المرة الكبري</t>
  </si>
  <si>
    <t>أحمد ع أ 16 سنة، أحمد م ص 16 سنة، أحمد إ م 16 سنة، جميعهم طلاب ثانوي من قرية أبو سلطان</t>
  </si>
  <si>
    <t>http://www.masress.com/almasryalyoum/719276</t>
  </si>
  <si>
    <t>http://www.masress.com/youm7/629905</t>
  </si>
  <si>
    <t>http://www.masress.com/ahramgate/188477</t>
  </si>
  <si>
    <t>تم العثور على الجثث الثلاثة يوم 24-3-2012</t>
  </si>
  <si>
    <t>شمال سيناء</t>
  </si>
  <si>
    <t>العريش</t>
  </si>
  <si>
    <t>بحيرة البردويل</t>
  </si>
  <si>
    <t>http://www.masress.com/albawabh/568276</t>
  </si>
  <si>
    <t>لقى صياد أسماك مصرعه اليوم الأحد في بحيرة البردويل ، وذلك أثناء رحلة صيد في البحيرة ، حيث انزلقت قدماه من قارب الصيد الذي يعمل عليه فسقط في مياه البحيرة ولم يستطع أحد إنقاذه حتى لفظ أنفاسه الأخيرة. وأكد شهود عيان أن الصياد يدعى : (سليم م س 18 عاما) ، وأنه لفظ أنفاسه بعد اصابته باسفيكسيا الغرق عقب سقوطه من المركب أثناء مزاولته مهنة الصيد في البحيرة. تم تحرير محضر بالواقعة ، واخطار النيابة العامة لمباشرة التحقيقات.</t>
  </si>
  <si>
    <t>سليم م س 18 سنة صياد</t>
  </si>
  <si>
    <t>http://www.masress.com/elbalad/944628</t>
  </si>
  <si>
    <t>http://www.masress.com/almasryalyoum/3896227</t>
  </si>
  <si>
    <t>المسطح المائي</t>
  </si>
  <si>
    <t>بحيرة</t>
  </si>
  <si>
    <t>قارب</t>
  </si>
  <si>
    <t>لنش</t>
  </si>
  <si>
    <t>أطلقت هيئة قناة السويس لانشات الإنقاذ البحرى، وفريق غطس، و6 مهندسين إنقاذ برئاسة المهندس محمد فرج، رئيس قسم الإنقاذ البحرى بالهيئة, بعد سقوط مدرعتين برمائيتين ضمن معدات تأمين محافظة بورسعيد، التابعة للجيش الثانى الميدانى، بالمجرى الملاحى لقناة السويس بمعدية الرسوة أثناء تحركهم لإغلاق منفذ النصر الجمركى. وفى محاولة لانتشال الجنود من داخل المدرعتين، تم إنقاذ الرائد محمد عطية، وحالته جيدة، ومعه 5 عساكر، وكل من الرائد علاء عبد الغنى، 43 سنة، وحالته غير مستقرة، وتم نقله لمركز الأشعة المقطعية، وخالد إبراهيم سعد، 29 سنة، ومحمد الصباغ السيد إبراهيم، 45 سنة، والسيد مصطفى المرسى، 38 سنة، تابعين للواء 34 للجيش، ولكن مازال البحث جاريًا عن ملازم أول مازال تحت الماء، وترددت أنباء عن وفاته.</t>
  </si>
  <si>
    <t>توقف محركات إحدى المدرعتين البرمائيتين</t>
  </si>
  <si>
    <t>مدرعة برمائية</t>
  </si>
  <si>
    <t>الحمولة</t>
  </si>
  <si>
    <t>وسائل نقل بري</t>
  </si>
  <si>
    <t>أغراض تجارية</t>
  </si>
  <si>
    <t>إجراءات وتدريبات أمنية وعسكرية</t>
  </si>
  <si>
    <t>أغراض سياحية</t>
  </si>
  <si>
    <t>أسباب فنية</t>
  </si>
  <si>
    <t>أسباب مناخية</t>
  </si>
  <si>
    <t>حادث تصادم</t>
  </si>
  <si>
    <t>انغمار المركب بالمياه</t>
  </si>
  <si>
    <t>اختلال توازن لأسباب غير مُحددة</t>
  </si>
  <si>
    <t>سقوط وسيلة نقل بري من فوق المعدية</t>
  </si>
  <si>
    <t>انقلاب المعدية</t>
  </si>
  <si>
    <t>دوامات</t>
  </si>
  <si>
    <t>حريق أو ماس كهربائي</t>
  </si>
  <si>
    <t>بيانات حالات النجاة (بينهم إصابات)</t>
  </si>
  <si>
    <t>وفاة</t>
  </si>
  <si>
    <t>نجاة</t>
  </si>
  <si>
    <t>النطاق الزمني/عدد الحوادث وحالات الوفاة والنجاة</t>
  </si>
  <si>
    <t>عدد الحوادث</t>
  </si>
  <si>
    <t>عدد حالات الوفاة</t>
  </si>
  <si>
    <t>عدد حالات النجاة</t>
  </si>
  <si>
    <t>المسطح المائي/عدد الحوادث وحالات الوفاة والنجاة</t>
  </si>
  <si>
    <t>الإقليم الجغرافي/عدد الحوادث وحالات الوفاة والنجاة</t>
  </si>
  <si>
    <t>وسيلة النقل/عدد الحوادث وحالات الوفاة والنجاة</t>
  </si>
  <si>
    <t>نوع الحمولة/عدد الحوادث وحالات الوفاة والنجاة</t>
  </si>
  <si>
    <t>غرض التنقل/عدد الحوادث وحالات الوفاة والنجاة</t>
  </si>
  <si>
    <t>أسباب الحادث/عدد الحوادث وحالات الوفاة والنجاة</t>
  </si>
  <si>
    <t>الإجراء الجنائي المباشر/عدد الحوادث وحالات الوفاة والنجاة</t>
  </si>
  <si>
    <t>توزيع عدد حالات الوفاة والنجاة حسب الجنسية والنوع الاجتماعي والمرحلة العمرية وفقاً للنطاق الزمني</t>
  </si>
  <si>
    <t>توزيع عدد حالات الوفاة والنجاة حسب الجنسية والنوع الاجتماعي والمرحلة العمرية وفقاً للمسطح المائي</t>
  </si>
  <si>
    <t>توزيع عدد حالات الوفاة والنجاة حسب الجنسية والنوع الاجتماعي والمرحلة العمرية وفقاً للإقليم الجغرافي</t>
  </si>
  <si>
    <t>الإقليم الجغرافي/عدد حالات الوفاة والنجاة حسب الجنسية والنوع الاجتماعي والمرحلة العمرية</t>
  </si>
  <si>
    <t>المسطح المائي/عدد حالات الوفاة والنجاة حسب الجنسية والنوع الاجتماعي والمرحلة العمرية</t>
  </si>
  <si>
    <t>توزيع عدد الحوادث وحالات الوفاة والنجاة وفقاً للنطاق الزمني</t>
  </si>
  <si>
    <t>توزيع عدد الحوادث وحالات الوفاة والنجاة وفقاً للمسطح المائي</t>
  </si>
  <si>
    <t>توزيع عدد الحوادث وحالات الوفاة والنجاة وفقاً للإقليم الجغرافي</t>
  </si>
  <si>
    <t>توزيع عدد الحوادث وحالات الوفاة والنجاة وفقاً لوسيلة النقل</t>
  </si>
  <si>
    <t>توزيع عدد الحوادث وحالات الوفاة والنجاة وفقاً لنوع الحمولة</t>
  </si>
  <si>
    <t>توزيع عدد الحوادث وحالات الوفاة والنجاة وفقاً لغرض التنقل</t>
  </si>
  <si>
    <t>توزيع عدد الحوادث وحالات الوفاة والنجاة وفقاً للإجراء الجنائي المباشر</t>
  </si>
  <si>
    <t>توزيع عدد حالات الوفاة والنجاة حسب الجنسية والنوع الاجتماعي والمرحلة العمرية وفقاً للإجراء الجنائي المباشر</t>
  </si>
  <si>
    <t>الإجراء الجنائي المباشر/عدد حالات الوفاة والنجاة حسب الجنسية والنوع الاجتماعي والمرحلة العمرية</t>
  </si>
  <si>
    <t>أسباب الحادث/عدد حالات الوفاة والنجاة حسب الجنسية والنوع الاجتماعي والمرحلة العمرية</t>
  </si>
  <si>
    <t>توزيع عدد حالات الوفاة والنجاة حسب الجنسية والنوع الاجتماعي والمرحلة العمرية وفقاً لغرض التنقل</t>
  </si>
  <si>
    <t>غرض التنقل/عدد حالات الوفاة والنجاة حسب الجنسية والنوع الاجتماعي والمرحلة العمرية</t>
  </si>
  <si>
    <t>توزيع عدد حالات الوفاة والنجاة حسب الجنسية والنوع الاجتماعي والمرحلة العمرية وفقاً لنوع الحمولة</t>
  </si>
  <si>
    <t>نوع الحمولة/عدد حالات الوفاة والنجاة حسب الجنسية والنوع الاجتماعي والمرحلة العمرية</t>
  </si>
  <si>
    <t>توزيع عدد حالات الوفاة والنجاة حسب الجنسية والنوع الاجتماعي والمرحلة العمرية وفقاً لوسيلة النقل</t>
  </si>
  <si>
    <t>وسيلة النقل/عدد حالات الوفاة والنجاة حسب الجنسية والنوع الاجتماعي والمرحلة العمرية</t>
  </si>
  <si>
    <t>توزيع عدد حالات الوفاة وفقاً للنطاق الزمني والمسطح المائي</t>
  </si>
  <si>
    <t>النطاق الزمني/المسطح المائي</t>
  </si>
  <si>
    <t>توزيع عدد حالات الوفاة وفقاً للنطاق الزمني والإقليم الجغرافي</t>
  </si>
  <si>
    <t>النطاق الزمني/الإقليم الجغرافي</t>
  </si>
  <si>
    <t>النطاق الزمني/وسيلة النقل</t>
  </si>
  <si>
    <t>توزيع عدد حالات الوفاة وفقاً للنطاق الزمني ووسيلة النقل</t>
  </si>
  <si>
    <t>توزيع عدد حالات الوفاة وفقاً للنطاق الزمني ونوع الحمولة</t>
  </si>
  <si>
    <t>النطاق الزمني/نوع الحمولة</t>
  </si>
  <si>
    <t>توزيع عدد حالات الوفاة وفقاً للنطاق الزمني وغرض التنقل</t>
  </si>
  <si>
    <t>النطاق الزمني/غرض التنقل</t>
  </si>
  <si>
    <t>النطاق الزمني/أسباب الحادث</t>
  </si>
  <si>
    <t>توزيع عدد حالات الوفاة وفقاً للمسطح المائي ونوع الحمولة</t>
  </si>
  <si>
    <t>المسطح المائي/نوع الحمولة</t>
  </si>
  <si>
    <t>توزيع عدد حالات الوفاة وفقاً للمسطح المائي وغرض التنقل</t>
  </si>
  <si>
    <t>المسطح المائي/غرض التنقل</t>
  </si>
  <si>
    <t>المسطح المائي/أسباب الحادث</t>
  </si>
  <si>
    <t>وسيلة النقل/أسباب الحادث</t>
  </si>
  <si>
    <t>نوع الحمولة/أسباب الحادث</t>
  </si>
  <si>
    <t>حادث نقل مائي - القناطر الخيرية - نهر النيل - 02/09/2011</t>
  </si>
  <si>
    <t>حادث نقل مائي - إدفو - نهر النيل - 05/10/2011</t>
  </si>
  <si>
    <t>حادث نقل مائي - سمالوط - نهر النيل - 25/11/2011</t>
  </si>
  <si>
    <t>حادث نقل مائي - أبو سمبل - بحيرة ناصر - 05/01/2012</t>
  </si>
  <si>
    <t>حادث نقل مائي - شبرا الخيمة - نهر النيل - 18/01/2012</t>
  </si>
  <si>
    <t>حادث نقل مائي - فايد - البحيرات المرة - 17/03/2012</t>
  </si>
  <si>
    <t>حادث نقل مائي - المنصورة - فرع دمياط - 09/03/2012</t>
  </si>
  <si>
    <t>حادث نقل مائي - دسوق - فرع رشيد - 11/03/2012</t>
  </si>
  <si>
    <t>حادث نقل مائي - بني مزار - نهر النيل - 26/03/2012</t>
  </si>
  <si>
    <t>حادث نقل مائي - دسوق - فرع رشيد - 17/04/2012</t>
  </si>
  <si>
    <t>حادث نقل مائي - عتاقة - خليج السويس - 05/07/2012</t>
  </si>
  <si>
    <t>حادث نقل مائي - بولاق أبو العلا - نهر النيل - 06/07/2012</t>
  </si>
  <si>
    <t>حادث نقل مائي - أشمون - فرع رشيد - 20/07/2012</t>
  </si>
  <si>
    <t>حادث نقل مائي - القناطر الخيرية - نهر النيل - 25/08/2012</t>
  </si>
  <si>
    <t>حادث نقل مائي - بورسعيد - قناة السويس - 11/10/2012</t>
  </si>
  <si>
    <t>حادث نقل مائي - الدخيلة - البحر المتوسط - 26/10/2012</t>
  </si>
  <si>
    <t>حادث نقل مائي - رأس سدر - خليج السويس - 04/11/2012</t>
  </si>
  <si>
    <t>حادث نقل مائي - أبو قرقاص - نهر النيل - 24/12/2012</t>
  </si>
  <si>
    <t>حادث نقل مائي - بندر مطروح - البحر المتوسط - 07/01/2013</t>
  </si>
  <si>
    <t>حادث نقل مائي - الزعفرانة - خليج السويس - 12/01/2013</t>
  </si>
  <si>
    <t>حادث نقل مائي - سمالوط - نهر النيل - 24/02/2013</t>
  </si>
  <si>
    <t>حادث نقل مائي - الواسطى - نهر النيل - 10/08/2013</t>
  </si>
  <si>
    <t>حادث نقل مائي - الغردقة - البحر الأحمر - 15/09/2013</t>
  </si>
  <si>
    <t>حادث نقل مائي - مركز المنصورة - فرع دمياط - 19/10/2013</t>
  </si>
  <si>
    <t>حادث نقل مائي - مركز المنصورة - فرع دمياط - 31/10/2013</t>
  </si>
  <si>
    <t>حادث نقل مائي - رأس غارب - خليج السويس - 01/11/2013</t>
  </si>
  <si>
    <t>حادث نقل مائي - الزهور - قناة السويس - 28/11/2013</t>
  </si>
  <si>
    <t>حادث نقل مائي - العياط - نهر النيل - 02/01/2014</t>
  </si>
  <si>
    <t>حادث نقل مائي - عتاقة - خليج السويس - 13/01/2014</t>
  </si>
  <si>
    <t>حادث نقل مائي - كفر الزيات - فرع رشيد - 20/01/2014</t>
  </si>
  <si>
    <t>حادث نقل مائي - مينا البصل - البحر المتوسط - 22/01/2014</t>
  </si>
  <si>
    <t>حادث نقل مائي - المطرية - الدقهلية - بحيرة المنزلة - 18/02/2014</t>
  </si>
  <si>
    <t>حادث نقل مائي - المطرية - الدقهلية - بحيرة المنزلة - 11/03/2014</t>
  </si>
  <si>
    <t>حادث نقل مائي - القصير - البحر الأحمر - 28/03/2014</t>
  </si>
  <si>
    <t>حادث نقل مائي - كوم إمبو - نهر النيل - 31/03/2014</t>
  </si>
  <si>
    <t>حادث نقل مائي - أول أسوان - نهر النيل - 24/04/2014</t>
  </si>
  <si>
    <t>حادث نقل مائي - زفتى - فرع رشيد - 28/04/2014</t>
  </si>
  <si>
    <t>حادث نقل مائي - إمبابة - نهر النيل - 06/05/2014</t>
  </si>
  <si>
    <t>حادث نقل مائي - دراو - نهر النيل - 07/05/2014</t>
  </si>
  <si>
    <t>حادث نقل مائي - العريش - بحيرة البردويل - 11/05/2014</t>
  </si>
  <si>
    <t>حادث نقل مائي - عتاقة - خليج السويس - 09/06/2014</t>
  </si>
  <si>
    <t>حادث نقل مائي - الوقف - نهر النيل - 27/07/2014</t>
  </si>
  <si>
    <t>حادث نقل مائي - أبنوب - نهر النيل - 30/07/2014</t>
  </si>
  <si>
    <t>حادث نقل مائي - ببا - نهر النيل - 07/08/2014</t>
  </si>
  <si>
    <t>حادث نقل مائي - الميناء - قناة السويس - 01/10/2014</t>
  </si>
  <si>
    <t>حادث نقل مائي - سمالوط - نهر النيل - 06/11/2014</t>
  </si>
  <si>
    <t>حادث نقل مائي - الطور - خليج السويس - 13/12/2014</t>
  </si>
  <si>
    <t>حادث نقل مائي - عتاقة - خليج السويس - 03/01/2015</t>
  </si>
  <si>
    <t>حادث نقل مائي - سمالوط - نهر النيل - 27/01/2015</t>
  </si>
  <si>
    <t>حادث نقل مائي - محرم بك - البحر المتوسط - 14/02/2015</t>
  </si>
  <si>
    <t>حادث نقل مائي - ديرمواس - نهر النيل - 23/04/2015</t>
  </si>
  <si>
    <t>حادث نقل مائي - بندر المنيا - نهر النيل - 29/04/2015</t>
  </si>
  <si>
    <t>حادث نقل مائي - ديرمواس - نهر النيل - 19/05/2015</t>
  </si>
  <si>
    <t>حادث نقل مائي - قصر النيل - نهر النيل - 19/07/2015</t>
  </si>
  <si>
    <t>حادث نقل مائي - الجمرك - البحر المتوسط - 20/07/2015</t>
  </si>
  <si>
    <t>حادث نقل مائي - إدفو - نهر النيل - 05/10/2015</t>
  </si>
  <si>
    <t>حادث نقل مائي - سيدي سالم - بحيرة البرلس - 25/10/2015</t>
  </si>
  <si>
    <t>حادث نقل مائي - رشيد - فرع رشيد - 11/11/2015</t>
  </si>
  <si>
    <t>حادث نقل مائي - فوة - فرع رشيد - 31/12/2015</t>
  </si>
  <si>
    <t>حادث نقل مائي - رشيد - فرع رشيد - 14/01/2016</t>
  </si>
  <si>
    <t>حادث نقل مائي - رشيد - فرع رشيد - 19/01/2016</t>
  </si>
  <si>
    <t>حادث نقل مائي - رشيد - فرع رشيد - 20/01/2016</t>
  </si>
  <si>
    <t>حادث نقل مائي - منفلوط - نهر النيل - 16/02/2016</t>
  </si>
  <si>
    <t>حادث نقل مائي - أول أسوان - نهر النيل - 19/02/2016</t>
  </si>
  <si>
    <t>حادث نقل مائي - طهطا - نهر النيل - 29/02/2016</t>
  </si>
  <si>
    <t>حادث نقل مائي - مركز الأقصر - نهر النيل - 03/03/2016</t>
  </si>
  <si>
    <t>حادث نقل مائي - الساحل - نهر النيل - 26/03/2016</t>
  </si>
  <si>
    <t>حادث نقل مائي - مركز قنا - نهر النيل - 04/04/2016</t>
  </si>
  <si>
    <t>حادث نقل مائي - أسيوط - نهر النيل - 28/05/2016</t>
  </si>
  <si>
    <t>حادث نقل مائي - الفشن - نهر النيل - 28/06/2016</t>
  </si>
  <si>
    <t>حادث نقل مائي - سمالوط - نهر النيل - 28/06/2016</t>
  </si>
  <si>
    <t>حادث نقل مائي - البحر الأحمر - البحر الأحمر - 21/12/2013</t>
  </si>
  <si>
    <t>حادث نقل مائي - رأس غارب - خليج السويس - 15/07/2014 "غرق 11 قبطي من أبو قرقاص برأس غارب"</t>
  </si>
  <si>
    <t>حادث نقل مائي - الوراق - نهر النيل - 22/07/2015 "غرق مركب الوراق"</t>
  </si>
  <si>
    <t>حادث نقل مائي - سمالوط - نهر النيل - 10/10/2014 "غرق معدية سمالوط"</t>
  </si>
  <si>
    <t>حادث نقل مائي - قسم الجيزة - نهر النيل - 04/10/2013 "معدية المنيب"</t>
  </si>
  <si>
    <t>حادث نقل مائي - بندر مطروح - البحر المتوسط - 16/05/2016 "من قرية برج مغيزل بمطوبس"</t>
  </si>
  <si>
    <t>حادث نقل مائي - بورفؤاد - قناة السويس - 27/10/2013 "واقعة غرق 3 أفراد من أسرة واحدة ببورسعيد"</t>
  </si>
  <si>
    <t>توزيع عدد حالات الوفاة وفقاً للمسطح المائي وأسباب الحادث كما وردت بالمصادر</t>
  </si>
  <si>
    <t>توزيع عدد الحوادث وحالات الوفاة والنجاة وفقاً لأسباب الحادث كما وردت بالمصادر</t>
  </si>
  <si>
    <t>توزيع عدد حالات الوفاة والنجاة حسب الجنسية والنوع الاجتماعي والمرحلة العمرية وفقاً لأسباب الحادث كما وردت بالمصادر</t>
  </si>
  <si>
    <t>توزيع عدد حالات الوفاة وفقاً للنطاق الزمني وأسباب الحادث كما وردت بالمصادر</t>
  </si>
  <si>
    <t>توزيع عدد حالات الوفاة وفقاً وسيلة النقل وأسباب الحادث كما وردت بالمصادر</t>
  </si>
  <si>
    <t>توزيع عدد حالات الوفاة وفقاً لنوع الحمولة وأسباب الحادث كما وردت بالمصادر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</si>
</sst>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00409]h:mm\ AM/PM;@"/>
  </numFmts>
  <fonts count="7" x14ac:knownFonts="1">
    <font>
      <sz val="11"/>
      <color theme="1"/>
      <name val="Arial"/>
      <family val="2"/>
      <scheme val="minor"/>
    </font>
    <font>
      <b/>
      <sz val="9"/>
      <color theme="0"/>
      <name val="Arial"/>
      <family val="2"/>
      <scheme val="minor"/>
    </font>
    <font>
      <b/>
      <sz val="9"/>
      <color theme="1"/>
      <name val="Arial"/>
      <family val="2"/>
      <scheme val="minor"/>
    </font>
    <font>
      <b/>
      <sz val="11"/>
      <color theme="0"/>
      <name val="Arial"/>
      <family val="2"/>
      <scheme val="minor"/>
    </font>
    <font>
      <b/>
      <sz val="11"/>
      <color theme="1"/>
      <name val="Arial"/>
      <family val="2"/>
      <scheme val="minor"/>
    </font>
    <font>
      <b/>
      <sz val="9"/>
      <color rgb="FFFF0000"/>
      <name val="Arial"/>
      <family val="2"/>
      <scheme val="minor"/>
    </font>
    <font>
      <sz val="11"/>
      <color theme="4" tint="0.79998168889431442"/>
      <name val="Arial"/>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1"/>
        <bgColor indexed="64"/>
      </patternFill>
    </fill>
    <fill>
      <patternFill patternType="solid">
        <fgColor theme="1" tint="0.149998474074526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0"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9">
    <xf numFmtId="0" fontId="0" fillId="0" borderId="0" xfId="0"/>
    <xf numFmtId="14"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2" borderId="1" xfId="0" applyFont="1" applyFill="1" applyBorder="1" applyAlignment="1">
      <alignment horizontal="right" vertical="top" wrapText="1"/>
    </xf>
    <xf numFmtId="0" fontId="0" fillId="2" borderId="0" xfId="0" applyFill="1"/>
    <xf numFmtId="0" fontId="0" fillId="2" borderId="0" xfId="0" applyFill="1" applyAlignment="1">
      <alignment horizontal="center"/>
    </xf>
    <xf numFmtId="0" fontId="3" fillId="9"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4" fontId="0" fillId="2" borderId="0" xfId="0" applyNumberFormat="1" applyFill="1" applyAlignment="1">
      <alignment horizontal="center"/>
    </xf>
    <xf numFmtId="3" fontId="4" fillId="2" borderId="1" xfId="0" applyNumberFormat="1" applyFont="1" applyFill="1" applyBorder="1" applyAlignment="1">
      <alignment horizontal="center" vertical="center"/>
    </xf>
    <xf numFmtId="0" fontId="0" fillId="2" borderId="0" xfId="0" applyFill="1" applyAlignment="1">
      <alignment horizontal="left"/>
    </xf>
    <xf numFmtId="14" fontId="0" fillId="2" borderId="0" xfId="0" applyNumberFormat="1" applyFill="1" applyAlignment="1">
      <alignment horizontal="left"/>
    </xf>
    <xf numFmtId="3" fontId="0" fillId="2" borderId="0" xfId="0" applyNumberFormat="1" applyFill="1"/>
    <xf numFmtId="49" fontId="3" fillId="3" borderId="1" xfId="0" applyNumberFormat="1" applyFont="1" applyFill="1" applyBorder="1" applyAlignment="1">
      <alignment horizontal="center" vertical="center" wrapText="1"/>
    </xf>
    <xf numFmtId="49" fontId="0" fillId="2" borderId="0" xfId="0" applyNumberFormat="1" applyFill="1"/>
    <xf numFmtId="164" fontId="1" fillId="3" borderId="1"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wrapText="1"/>
    </xf>
    <xf numFmtId="0" fontId="1" fillId="11" borderId="1" xfId="0" applyFont="1" applyFill="1" applyBorder="1" applyAlignment="1">
      <alignment horizontal="center" vertical="center" wrapText="1"/>
    </xf>
    <xf numFmtId="0" fontId="2" fillId="12" borderId="1" xfId="0" applyFont="1" applyFill="1" applyBorder="1" applyAlignment="1">
      <alignment horizontal="center" vertical="center" wrapText="1"/>
    </xf>
    <xf numFmtId="0" fontId="5" fillId="13" borderId="1" xfId="0" applyFont="1" applyFill="1" applyBorder="1" applyAlignment="1">
      <alignment horizontal="center" vertical="center" wrapText="1"/>
    </xf>
    <xf numFmtId="14" fontId="5" fillId="13"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3" fontId="4" fillId="12" borderId="1" xfId="0" applyNumberFormat="1" applyFont="1" applyFill="1" applyBorder="1" applyAlignment="1">
      <alignment horizontal="center" vertical="center"/>
    </xf>
    <xf numFmtId="3" fontId="4" fillId="5" borderId="1" xfId="0" applyNumberFormat="1" applyFont="1" applyFill="1" applyBorder="1" applyAlignment="1">
      <alignment horizontal="center" vertical="center"/>
    </xf>
    <xf numFmtId="0" fontId="3" fillId="11" borderId="1" xfId="0"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16" borderId="1" xfId="0" applyFont="1" applyFill="1" applyBorder="1" applyAlignment="1">
      <alignment horizontal="center" vertical="center" wrapText="1"/>
    </xf>
    <xf numFmtId="0" fontId="1" fillId="15" borderId="1" xfId="0" applyFont="1" applyFill="1" applyBorder="1" applyAlignment="1">
      <alignment horizontal="center" vertical="center" wrapText="1"/>
    </xf>
    <xf numFmtId="0" fontId="3" fillId="17" borderId="1" xfId="0" applyFont="1" applyFill="1" applyBorder="1" applyAlignment="1">
      <alignment horizontal="center" vertical="center"/>
    </xf>
    <xf numFmtId="3" fontId="3" fillId="17" borderId="1" xfId="0" applyNumberFormat="1" applyFont="1" applyFill="1" applyBorder="1" applyAlignment="1">
      <alignment horizontal="center" vertical="center"/>
    </xf>
    <xf numFmtId="0" fontId="6" fillId="2" borderId="0" xfId="0" applyFont="1" applyFill="1" applyAlignment="1">
      <alignment horizontal="left"/>
    </xf>
    <xf numFmtId="0" fontId="6" fillId="2" borderId="0" xfId="0" applyFont="1" applyFill="1"/>
    <xf numFmtId="14" fontId="6" fillId="2" borderId="0" xfId="0" applyNumberFormat="1" applyFont="1" applyFill="1" applyAlignment="1">
      <alignment horizontal="left"/>
    </xf>
    <xf numFmtId="14" fontId="6" fillId="2" borderId="0" xfId="0" applyNumberFormat="1" applyFont="1" applyFill="1" applyAlignment="1">
      <alignment horizontal="center"/>
    </xf>
    <xf numFmtId="0" fontId="6" fillId="2" borderId="0" xfId="0" applyFont="1" applyFill="1" applyAlignment="1">
      <alignment horizontal="center"/>
    </xf>
    <xf numFmtId="0" fontId="3" fillId="7"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3" fontId="4" fillId="2" borderId="2" xfId="0" applyNumberFormat="1" applyFont="1" applyFill="1" applyBorder="1" applyAlignment="1">
      <alignment horizontal="center" vertical="center"/>
    </xf>
    <xf numFmtId="3" fontId="4" fillId="2" borderId="3" xfId="0" applyNumberFormat="1" applyFont="1" applyFill="1" applyBorder="1" applyAlignment="1">
      <alignment horizontal="center" vertical="center"/>
    </xf>
    <xf numFmtId="3" fontId="4" fillId="2" borderId="4" xfId="0" applyNumberFormat="1" applyFont="1" applyFill="1" applyBorder="1" applyAlignment="1">
      <alignment horizontal="center" vertical="center"/>
    </xf>
    <xf numFmtId="0" fontId="3" fillId="9" borderId="1" xfId="0" applyFont="1" applyFill="1" applyBorder="1" applyAlignment="1">
      <alignment horizontal="center" vertical="center" wrapText="1"/>
    </xf>
    <xf numFmtId="3" fontId="4" fillId="2" borderId="1" xfId="0" applyNumberFormat="1" applyFont="1" applyFill="1" applyBorder="1" applyAlignment="1">
      <alignment horizontal="center" vertical="center"/>
    </xf>
    <xf numFmtId="0" fontId="3" fillId="6"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1" fillId="3" borderId="5"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15" borderId="5" xfId="0" applyFont="1" applyFill="1" applyBorder="1" applyAlignment="1">
      <alignment horizontal="center" vertical="center"/>
    </xf>
    <xf numFmtId="0" fontId="1" fillId="15" borderId="6" xfId="0" applyFont="1" applyFill="1" applyBorder="1" applyAlignment="1">
      <alignment horizontal="center" vertical="center"/>
    </xf>
    <xf numFmtId="0" fontId="1" fillId="15" borderId="7" xfId="0" applyFont="1" applyFill="1" applyBorder="1" applyAlignment="1">
      <alignment horizontal="center" vertical="center"/>
    </xf>
    <xf numFmtId="0" fontId="1" fillId="6" borderId="5"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6" borderId="7" xfId="0" applyFont="1" applyFill="1" applyBorder="1" applyAlignment="1">
      <alignment horizontal="center" vertical="center" wrapText="1"/>
    </xf>
    <xf numFmtId="0" fontId="1" fillId="11" borderId="5" xfId="0" applyFont="1" applyFill="1" applyBorder="1" applyAlignment="1">
      <alignment horizontal="center" vertical="center"/>
    </xf>
    <xf numFmtId="0" fontId="1" fillId="11" borderId="6" xfId="0" applyFont="1" applyFill="1" applyBorder="1" applyAlignment="1">
      <alignment horizontal="center" vertical="center"/>
    </xf>
    <xf numFmtId="0" fontId="1" fillId="11" borderId="7"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bg1"/>
                </a:solidFill>
                <a:latin typeface="Arabic Typesetting" panose="03020402040406030203" pitchFamily="66" charset="-78"/>
                <a:cs typeface="Arabic Typesetting" panose="03020402040406030203" pitchFamily="66" charset="-78"/>
              </a:rPr>
              <a:t>الخسائر البشرية خلال حوادث النقل المائي في مصر على مدار 5 أعوام - بخلاف الهجرة غير الشرعية (1 يوليو 2011</a:t>
            </a:r>
            <a:r>
              <a:rPr lang="en-US" sz="2000" b="0">
                <a:solidFill>
                  <a:schemeClr val="bg1"/>
                </a:solidFill>
                <a:latin typeface="Arabic Typesetting" panose="03020402040406030203" pitchFamily="66" charset="-78"/>
                <a:cs typeface="Arabic Typesetting" panose="03020402040406030203" pitchFamily="66" charset="-78"/>
              </a:rPr>
              <a:t> </a:t>
            </a:r>
            <a:r>
              <a:rPr lang="ar-EG" sz="2000" b="0">
                <a:solidFill>
                  <a:schemeClr val="bg1"/>
                </a:solidFill>
                <a:latin typeface="Arabic Typesetting" panose="03020402040406030203" pitchFamily="66" charset="-78"/>
                <a:cs typeface="Arabic Typesetting" panose="03020402040406030203" pitchFamily="66" charset="-78"/>
              </a:rPr>
              <a:t> </a:t>
            </a:r>
            <a:r>
              <a:rPr lang="ar-EG" sz="2000" b="0" baseline="0">
                <a:solidFill>
                  <a:schemeClr val="bg1"/>
                </a:solidFill>
                <a:latin typeface="Arabic Typesetting" panose="03020402040406030203" pitchFamily="66" charset="-78"/>
                <a:cs typeface="Arabic Typesetting" panose="03020402040406030203" pitchFamily="66" charset="-78"/>
              </a:rPr>
              <a:t>حتى </a:t>
            </a:r>
            <a:r>
              <a:rPr lang="ar-EG" sz="2000" b="0">
                <a:solidFill>
                  <a:schemeClr val="bg1"/>
                </a:solidFill>
                <a:latin typeface="Arabic Typesetting" panose="03020402040406030203" pitchFamily="66" charset="-78"/>
                <a:cs typeface="Arabic Typesetting" panose="03020402040406030203" pitchFamily="66" charset="-78"/>
              </a:rPr>
              <a:t>30 يونيو 2016)</a:t>
            </a:r>
            <a:br>
              <a:rPr lang="ar-EG" sz="2000" b="0">
                <a:solidFill>
                  <a:schemeClr val="bg1"/>
                </a:solidFill>
                <a:latin typeface="Arabic Typesetting" panose="03020402040406030203" pitchFamily="66" charset="-78"/>
                <a:cs typeface="Arabic Typesetting" panose="03020402040406030203" pitchFamily="66" charset="-78"/>
              </a:rPr>
            </a:br>
            <a:r>
              <a:rPr lang="ar-EG" sz="2000" b="0">
                <a:solidFill>
                  <a:schemeClr val="bg1"/>
                </a:solidFill>
                <a:latin typeface="Arabic Typesetting" panose="03020402040406030203" pitchFamily="66" charset="-78"/>
                <a:cs typeface="Arabic Typesetting" panose="03020402040406030203" pitchFamily="66" charset="-78"/>
              </a:rPr>
              <a:t>توزيع عدد حالات الوفاة وفقاً لأسباب</a:t>
            </a:r>
            <a:r>
              <a:rPr lang="ar-EG" sz="2000" b="0" baseline="0">
                <a:solidFill>
                  <a:schemeClr val="bg1"/>
                </a:solidFill>
                <a:latin typeface="Arabic Typesetting" panose="03020402040406030203" pitchFamily="66" charset="-78"/>
                <a:cs typeface="Arabic Typesetting" panose="03020402040406030203" pitchFamily="66" charset="-78"/>
              </a:rPr>
              <a:t> الحادث</a:t>
            </a:r>
          </a:p>
        </c:rich>
      </c:tx>
      <c:layout>
        <c:manualLayout>
          <c:xMode val="edge"/>
          <c:yMode val="edge"/>
          <c:x val="0.10421684945913151"/>
          <c:y val="3.0305255960651964E-2"/>
        </c:manualLayout>
      </c:layout>
      <c:overlay val="0"/>
      <c:spPr>
        <a:gradFill flip="none" rotWithShape="1">
          <a:gsLst>
            <a:gs pos="0">
              <a:schemeClr val="accent5">
                <a:lumMod val="89000"/>
              </a:schemeClr>
            </a:gs>
            <a:gs pos="23000">
              <a:schemeClr val="accent5">
                <a:lumMod val="89000"/>
              </a:schemeClr>
            </a:gs>
            <a:gs pos="69000">
              <a:schemeClr val="accent5">
                <a:lumMod val="75000"/>
              </a:schemeClr>
            </a:gs>
            <a:gs pos="97000">
              <a:schemeClr val="accent5">
                <a:lumMod val="70000"/>
              </a:schemeClr>
            </a:gs>
          </a:gsLst>
          <a:path path="circle">
            <a:fillToRect l="50000" t="50000" r="50000" b="50000"/>
          </a:path>
          <a:tileRect/>
        </a:gradFill>
        <a:ln>
          <a:noFill/>
        </a:ln>
        <a:effectLst/>
      </c:spPr>
    </c:title>
    <c:autoTitleDeleted val="0"/>
    <c:plotArea>
      <c:layout>
        <c:manualLayout>
          <c:layoutTarget val="inner"/>
          <c:xMode val="edge"/>
          <c:yMode val="edge"/>
          <c:x val="0.1857903499329519"/>
          <c:y val="0.29666902256921041"/>
          <c:w val="0.71942237031084155"/>
          <c:h val="0.67683040493895485"/>
        </c:manualLayout>
      </c:layout>
      <c:pieChart>
        <c:varyColors val="1"/>
        <c:ser>
          <c:idx val="0"/>
          <c:order val="0"/>
          <c:dPt>
            <c:idx val="0"/>
            <c:bubble3D val="0"/>
            <c:spPr>
              <a:solidFill>
                <a:schemeClr val="accent2">
                  <a:lumMod val="50000"/>
                </a:schemeClr>
              </a:solidFill>
            </c:spPr>
            <c:extLst>
              <c:ext xmlns:c16="http://schemas.microsoft.com/office/drawing/2014/chart" uri="{C3380CC4-5D6E-409C-BE32-E72D297353CC}">
                <c16:uniqueId val="{00000000-C60E-4B81-9D5B-425F739EC449}"/>
              </c:ext>
            </c:extLst>
          </c:dPt>
          <c:dPt>
            <c:idx val="1"/>
            <c:bubble3D val="0"/>
            <c:spPr>
              <a:solidFill>
                <a:schemeClr val="accent2">
                  <a:lumMod val="75000"/>
                </a:schemeClr>
              </a:solidFill>
            </c:spPr>
            <c:extLst>
              <c:ext xmlns:c16="http://schemas.microsoft.com/office/drawing/2014/chart" uri="{C3380CC4-5D6E-409C-BE32-E72D297353CC}">
                <c16:uniqueId val="{00000002-CEAA-4BD1-AAB5-6781CC475512}"/>
              </c:ext>
            </c:extLst>
          </c:dPt>
          <c:dPt>
            <c:idx val="2"/>
            <c:bubble3D val="0"/>
            <c:spPr>
              <a:solidFill>
                <a:schemeClr val="accent2">
                  <a:lumMod val="60000"/>
                  <a:lumOff val="40000"/>
                </a:schemeClr>
              </a:solidFill>
            </c:spPr>
            <c:extLst>
              <c:ext xmlns:c16="http://schemas.microsoft.com/office/drawing/2014/chart" uri="{C3380CC4-5D6E-409C-BE32-E72D297353CC}">
                <c16:uniqueId val="{00000009-CEAA-4BD1-AAB5-6781CC475512}"/>
              </c:ext>
            </c:extLst>
          </c:dPt>
          <c:dPt>
            <c:idx val="3"/>
            <c:bubble3D val="0"/>
            <c:spPr>
              <a:solidFill>
                <a:schemeClr val="accent2">
                  <a:lumMod val="40000"/>
                  <a:lumOff val="60000"/>
                </a:schemeClr>
              </a:solidFill>
            </c:spPr>
            <c:extLst>
              <c:ext xmlns:c16="http://schemas.microsoft.com/office/drawing/2014/chart" uri="{C3380CC4-5D6E-409C-BE32-E72D297353CC}">
                <c16:uniqueId val="{00000003-C60E-4B81-9D5B-425F739EC449}"/>
              </c:ext>
            </c:extLst>
          </c:dPt>
          <c:dPt>
            <c:idx val="4"/>
            <c:bubble3D val="0"/>
            <c:spPr>
              <a:solidFill>
                <a:schemeClr val="accent2">
                  <a:lumMod val="20000"/>
                  <a:lumOff val="80000"/>
                </a:schemeClr>
              </a:solidFill>
            </c:spPr>
            <c:extLst>
              <c:ext xmlns:c16="http://schemas.microsoft.com/office/drawing/2014/chart" uri="{C3380CC4-5D6E-409C-BE32-E72D297353CC}">
                <c16:uniqueId val="{00000004-C60E-4B81-9D5B-425F739EC449}"/>
              </c:ext>
            </c:extLst>
          </c:dPt>
          <c:dPt>
            <c:idx val="5"/>
            <c:bubble3D val="0"/>
            <c:spPr>
              <a:solidFill>
                <a:schemeClr val="bg1">
                  <a:lumMod val="75000"/>
                </a:schemeClr>
              </a:solidFill>
            </c:spPr>
            <c:extLst>
              <c:ext xmlns:c16="http://schemas.microsoft.com/office/drawing/2014/chart" uri="{C3380CC4-5D6E-409C-BE32-E72D297353CC}">
                <c16:uniqueId val="{00000003-CEAA-4BD1-AAB5-6781CC475512}"/>
              </c:ext>
            </c:extLst>
          </c:dPt>
          <c:dLbls>
            <c:dLbl>
              <c:idx val="0"/>
              <c:layout>
                <c:manualLayout>
                  <c:x val="-0.11344773537404654"/>
                  <c:y val="0.1247253021833463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C60E-4B81-9D5B-425F739EC449}"/>
                </c:ext>
              </c:extLst>
            </c:dLbl>
            <c:dLbl>
              <c:idx val="1"/>
              <c:layout>
                <c:manualLayout>
                  <c:x val="-0.12669966104449559"/>
                  <c:y val="-0.16520210158265417"/>
                </c:manualLayout>
              </c:layout>
              <c:spPr>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effectLst/>
              </c:spPr>
              <c:txPr>
                <a:bodyPr wrap="square" lIns="38100" tIns="19050" rIns="38100" bIns="19050" anchor="ctr">
                  <a:noAutofit/>
                </a:bodyPr>
                <a:lstStyle/>
                <a:p>
                  <a:pPr>
                    <a:defRPr b="1" i="0" baseline="0">
                      <a:solidFill>
                        <a:schemeClr val="bg1"/>
                      </a:solidFill>
                    </a:defRPr>
                  </a:pPr>
                  <a:endParaRPr lang="ar-EG"/>
                </a:p>
              </c:txPr>
              <c:showLegendKey val="0"/>
              <c:showVal val="0"/>
              <c:showCatName val="1"/>
              <c:showSerName val="0"/>
              <c:showPercent val="1"/>
              <c:showBubbleSize val="0"/>
              <c:extLst>
                <c:ext xmlns:c15="http://schemas.microsoft.com/office/drawing/2012/chart" uri="{CE6537A1-D6FC-4f65-9D91-7224C49458BB}">
                  <c15:layout>
                    <c:manualLayout>
                      <c:w val="0.13705912094896747"/>
                      <c:h val="0.11866651716554268"/>
                    </c:manualLayout>
                  </c15:layout>
                </c:ext>
                <c:ext xmlns:c16="http://schemas.microsoft.com/office/drawing/2014/chart" uri="{C3380CC4-5D6E-409C-BE32-E72D297353CC}">
                  <c16:uniqueId val="{00000002-CEAA-4BD1-AAB5-6781CC475512}"/>
                </c:ext>
              </c:extLst>
            </c:dLbl>
            <c:dLbl>
              <c:idx val="2"/>
              <c:layout>
                <c:manualLayout>
                  <c:x val="8.8407733112354253E-2"/>
                  <c:y val="-0.1066665322836338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EAA-4BD1-AAB5-6781CC475512}"/>
                </c:ext>
              </c:extLst>
            </c:dLbl>
            <c:dLbl>
              <c:idx val="3"/>
              <c:layout>
                <c:manualLayout>
                  <c:x val="0.10203229815923535"/>
                  <c:y val="-4.606944327209246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0E-4B81-9D5B-425F739EC449}"/>
                </c:ext>
              </c:extLst>
            </c:dLbl>
            <c:dLbl>
              <c:idx val="4"/>
              <c:layout>
                <c:manualLayout>
                  <c:x val="-7.1309367824330158E-2"/>
                  <c:y val="-4.346157254185096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0E-4B81-9D5B-425F739EC449}"/>
                </c:ext>
              </c:extLst>
            </c:dLbl>
            <c:dLbl>
              <c:idx val="5"/>
              <c:layout>
                <c:manualLayout>
                  <c:x val="0.1392777672096385"/>
                  <c:y val="0.161389193000491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EAA-4BD1-AAB5-6781CC475512}"/>
                </c:ext>
              </c:extLst>
            </c:dLbl>
            <c:dLbl>
              <c:idx val="7"/>
              <c:layout>
                <c:manualLayout>
                  <c:x val="-1.1861994308189842E-3"/>
                  <c:y val="-8.0046382440617935E-4"/>
                </c:manualLayout>
              </c:layout>
              <c:dLblPos val="ct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0E-4B81-9D5B-425F739EC449}"/>
                </c:ext>
              </c:extLst>
            </c:dLbl>
            <c:dLbl>
              <c:idx val="10"/>
              <c:layout>
                <c:manualLayout>
                  <c:x val="1.6894087069525714E-2"/>
                  <c:y val="-3.5261701869946101E-2"/>
                </c:manualLayout>
              </c:layout>
              <c:dLblPos val="ct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0-C60E-4B81-9D5B-425F739EC449}"/>
                </c:ext>
              </c:extLst>
            </c:dLbl>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showLegendKey val="0"/>
            <c:showVal val="0"/>
            <c:showCatName val="1"/>
            <c:showSerName val="0"/>
            <c:showPercent val="1"/>
            <c:showBubbleSize val="0"/>
            <c:showLeaderLines val="1"/>
            <c:extLst>
              <c:ext xmlns:c15="http://schemas.microsoft.com/office/drawing/2012/chart" uri="{CE6537A1-D6FC-4f65-9D91-7224C49458BB}"/>
            </c:extLst>
          </c:dLbls>
          <c:cat>
            <c:strRef>
              <c:f>إحصاءات!$X$11:$X$16</c:f>
              <c:strCache>
                <c:ptCount val="6"/>
                <c:pt idx="0">
                  <c:v>حادث تصادم</c:v>
                </c:pt>
                <c:pt idx="1">
                  <c:v>سقوط وسيلة نقل بري من فوق المعدية</c:v>
                </c:pt>
                <c:pt idx="2">
                  <c:v>أسباب مناخية</c:v>
                </c:pt>
                <c:pt idx="3">
                  <c:v>أسباب فنية</c:v>
                </c:pt>
                <c:pt idx="4">
                  <c:v>حريق أو ماس كهربائي</c:v>
                </c:pt>
                <c:pt idx="5">
                  <c:v>اختلال توازن لأسباب غير مُحددة</c:v>
                </c:pt>
              </c:strCache>
            </c:strRef>
          </c:cat>
          <c:val>
            <c:numRef>
              <c:f>إحصاءات!$Y$11:$Y$16</c:f>
              <c:numCache>
                <c:formatCode>General</c:formatCode>
                <c:ptCount val="6"/>
                <c:pt idx="0">
                  <c:v>85</c:v>
                </c:pt>
                <c:pt idx="1">
                  <c:v>57</c:v>
                </c:pt>
                <c:pt idx="2">
                  <c:v>49</c:v>
                </c:pt>
                <c:pt idx="3">
                  <c:v>24</c:v>
                </c:pt>
                <c:pt idx="4">
                  <c:v>12</c:v>
                </c:pt>
                <c:pt idx="5">
                  <c:v>64</c:v>
                </c:pt>
              </c:numCache>
            </c:numRef>
          </c:val>
          <c:extLst>
            <c:ext xmlns:c16="http://schemas.microsoft.com/office/drawing/2014/chart" uri="{C3380CC4-5D6E-409C-BE32-E72D297353CC}">
              <c16:uniqueId val="{0000000A-C60E-4B81-9D5B-425F739EC449}"/>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609600</xdr:colOff>
      <xdr:row>15</xdr:row>
      <xdr:rowOff>85725</xdr:rowOff>
    </xdr:from>
    <xdr:ext cx="628649" cy="420328"/>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13051" y="2943225"/>
          <a:ext cx="628649" cy="420328"/>
        </a:xfrm>
        <a:prstGeom prst="rect">
          <a:avLst/>
        </a:prstGeom>
      </xdr:spPr>
    </xdr:pic>
    <xdr:clientData/>
  </xdr:oneCellAnchor>
  <xdr:twoCellAnchor editAs="oneCell">
    <xdr:from>
      <xdr:col>3</xdr:col>
      <xdr:colOff>1162050</xdr:colOff>
      <xdr:row>15</xdr:row>
      <xdr:rowOff>161925</xdr:rowOff>
    </xdr:from>
    <xdr:to>
      <xdr:col>4</xdr:col>
      <xdr:colOff>666750</xdr:colOff>
      <xdr:row>15</xdr:row>
      <xdr:rowOff>438150</xdr:rowOff>
    </xdr:to>
    <xdr:pic>
      <xdr:nvPicPr>
        <xdr:cNvPr id="17" name="Picture 1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298850" y="3019425"/>
          <a:ext cx="666750" cy="276225"/>
        </a:xfrm>
        <a:prstGeom prst="rect">
          <a:avLst/>
        </a:prstGeom>
      </xdr:spPr>
    </xdr:pic>
    <xdr:clientData/>
  </xdr:twoCellAnchor>
  <xdr:twoCellAnchor>
    <xdr:from>
      <xdr:col>29</xdr:col>
      <xdr:colOff>419101</xdr:colOff>
      <xdr:row>0</xdr:row>
      <xdr:rowOff>85719</xdr:rowOff>
    </xdr:from>
    <xdr:to>
      <xdr:col>39</xdr:col>
      <xdr:colOff>600078</xdr:colOff>
      <xdr:row>23</xdr:row>
      <xdr:rowOff>161925</xdr:rowOff>
    </xdr:to>
    <xdr:graphicFrame macro="">
      <xdr:nvGraphicFramePr>
        <xdr:cNvPr id="103" name="Chart 10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4</xdr:col>
      <xdr:colOff>590550</xdr:colOff>
      <xdr:row>45</xdr:row>
      <xdr:rowOff>19050</xdr:rowOff>
    </xdr:from>
    <xdr:ext cx="628649" cy="420328"/>
    <xdr:pic>
      <xdr:nvPicPr>
        <xdr:cNvPr id="7" name="Picture 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32101" y="9163050"/>
          <a:ext cx="628649" cy="420328"/>
        </a:xfrm>
        <a:prstGeom prst="rect">
          <a:avLst/>
        </a:prstGeom>
      </xdr:spPr>
    </xdr:pic>
    <xdr:clientData/>
  </xdr:oneCellAnchor>
  <xdr:oneCellAnchor>
    <xdr:from>
      <xdr:col>3</xdr:col>
      <xdr:colOff>1143000</xdr:colOff>
      <xdr:row>45</xdr:row>
      <xdr:rowOff>104775</xdr:rowOff>
    </xdr:from>
    <xdr:ext cx="666750" cy="276225"/>
    <xdr:pic>
      <xdr:nvPicPr>
        <xdr:cNvPr id="10" name="Picture 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317900" y="9248775"/>
          <a:ext cx="666750" cy="276225"/>
        </a:xfrm>
        <a:prstGeom prst="rect">
          <a:avLst/>
        </a:prstGeom>
      </xdr:spPr>
    </xdr:pic>
    <xdr:clientData/>
  </xdr:oneCellAnchor>
  <xdr:oneCellAnchor>
    <xdr:from>
      <xdr:col>4</xdr:col>
      <xdr:colOff>600075</xdr:colOff>
      <xdr:row>69</xdr:row>
      <xdr:rowOff>57150</xdr:rowOff>
    </xdr:from>
    <xdr:ext cx="628649" cy="420328"/>
    <xdr:pic>
      <xdr:nvPicPr>
        <xdr:cNvPr id="11" name="Picture 1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22576" y="14849475"/>
          <a:ext cx="628649" cy="420328"/>
        </a:xfrm>
        <a:prstGeom prst="rect">
          <a:avLst/>
        </a:prstGeom>
      </xdr:spPr>
    </xdr:pic>
    <xdr:clientData/>
  </xdr:oneCellAnchor>
  <xdr:oneCellAnchor>
    <xdr:from>
      <xdr:col>3</xdr:col>
      <xdr:colOff>1152525</xdr:colOff>
      <xdr:row>69</xdr:row>
      <xdr:rowOff>133350</xdr:rowOff>
    </xdr:from>
    <xdr:ext cx="666750" cy="276225"/>
    <xdr:pic>
      <xdr:nvPicPr>
        <xdr:cNvPr id="12" name="Picture 1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308375" y="14925675"/>
          <a:ext cx="666750" cy="276225"/>
        </a:xfrm>
        <a:prstGeom prst="rect">
          <a:avLst/>
        </a:prstGeom>
      </xdr:spPr>
    </xdr:pic>
    <xdr:clientData/>
  </xdr:oneCellAnchor>
  <xdr:oneCellAnchor>
    <xdr:from>
      <xdr:col>4</xdr:col>
      <xdr:colOff>590550</xdr:colOff>
      <xdr:row>93</xdr:row>
      <xdr:rowOff>66675</xdr:rowOff>
    </xdr:from>
    <xdr:ext cx="628649" cy="420328"/>
    <xdr:pic>
      <xdr:nvPicPr>
        <xdr:cNvPr id="13" name="Picture 1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32101" y="20107275"/>
          <a:ext cx="628649" cy="420328"/>
        </a:xfrm>
        <a:prstGeom prst="rect">
          <a:avLst/>
        </a:prstGeom>
      </xdr:spPr>
    </xdr:pic>
    <xdr:clientData/>
  </xdr:oneCellAnchor>
  <xdr:oneCellAnchor>
    <xdr:from>
      <xdr:col>3</xdr:col>
      <xdr:colOff>1162050</xdr:colOff>
      <xdr:row>93</xdr:row>
      <xdr:rowOff>142875</xdr:rowOff>
    </xdr:from>
    <xdr:ext cx="666750" cy="276225"/>
    <xdr:pic>
      <xdr:nvPicPr>
        <xdr:cNvPr id="14" name="Picture 1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298850" y="20183475"/>
          <a:ext cx="666750" cy="276225"/>
        </a:xfrm>
        <a:prstGeom prst="rect">
          <a:avLst/>
        </a:prstGeom>
      </xdr:spPr>
    </xdr:pic>
    <xdr:clientData/>
  </xdr:oneCellAnchor>
  <xdr:oneCellAnchor>
    <xdr:from>
      <xdr:col>4</xdr:col>
      <xdr:colOff>571500</xdr:colOff>
      <xdr:row>116</xdr:row>
      <xdr:rowOff>38100</xdr:rowOff>
    </xdr:from>
    <xdr:ext cx="628649" cy="420328"/>
    <xdr:pic>
      <xdr:nvPicPr>
        <xdr:cNvPr id="15" name="Picture 1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51151" y="25136475"/>
          <a:ext cx="628649" cy="420328"/>
        </a:xfrm>
        <a:prstGeom prst="rect">
          <a:avLst/>
        </a:prstGeom>
      </xdr:spPr>
    </xdr:pic>
    <xdr:clientData/>
  </xdr:oneCellAnchor>
  <xdr:oneCellAnchor>
    <xdr:from>
      <xdr:col>3</xdr:col>
      <xdr:colOff>1152525</xdr:colOff>
      <xdr:row>116</xdr:row>
      <xdr:rowOff>123825</xdr:rowOff>
    </xdr:from>
    <xdr:ext cx="666750" cy="276225"/>
    <xdr:pic>
      <xdr:nvPicPr>
        <xdr:cNvPr id="16" name="Picture 1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308375" y="25222200"/>
          <a:ext cx="666750" cy="276225"/>
        </a:xfrm>
        <a:prstGeom prst="rect">
          <a:avLst/>
        </a:prstGeom>
      </xdr:spPr>
    </xdr:pic>
    <xdr:clientData/>
  </xdr:oneCellAnchor>
  <xdr:oneCellAnchor>
    <xdr:from>
      <xdr:col>4</xdr:col>
      <xdr:colOff>571500</xdr:colOff>
      <xdr:row>138</xdr:row>
      <xdr:rowOff>38100</xdr:rowOff>
    </xdr:from>
    <xdr:ext cx="628649" cy="420328"/>
    <xdr:pic>
      <xdr:nvPicPr>
        <xdr:cNvPr id="18" name="Picture 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51151" y="30041850"/>
          <a:ext cx="628649" cy="420328"/>
        </a:xfrm>
        <a:prstGeom prst="rect">
          <a:avLst/>
        </a:prstGeom>
      </xdr:spPr>
    </xdr:pic>
    <xdr:clientData/>
  </xdr:oneCellAnchor>
  <xdr:oneCellAnchor>
    <xdr:from>
      <xdr:col>3</xdr:col>
      <xdr:colOff>1152525</xdr:colOff>
      <xdr:row>138</xdr:row>
      <xdr:rowOff>114300</xdr:rowOff>
    </xdr:from>
    <xdr:ext cx="666750" cy="276225"/>
    <xdr:pic>
      <xdr:nvPicPr>
        <xdr:cNvPr id="19" name="Picture 1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308375" y="30118050"/>
          <a:ext cx="666750" cy="276225"/>
        </a:xfrm>
        <a:prstGeom prst="rect">
          <a:avLst/>
        </a:prstGeom>
      </xdr:spPr>
    </xdr:pic>
    <xdr:clientData/>
  </xdr:oneCellAnchor>
  <xdr:oneCellAnchor>
    <xdr:from>
      <xdr:col>4</xdr:col>
      <xdr:colOff>542925</xdr:colOff>
      <xdr:row>162</xdr:row>
      <xdr:rowOff>19050</xdr:rowOff>
    </xdr:from>
    <xdr:ext cx="628649" cy="420328"/>
    <xdr:pic>
      <xdr:nvPicPr>
        <xdr:cNvPr id="20" name="Picture 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79726" y="35271075"/>
          <a:ext cx="628649" cy="420328"/>
        </a:xfrm>
        <a:prstGeom prst="rect">
          <a:avLst/>
        </a:prstGeom>
      </xdr:spPr>
    </xdr:pic>
    <xdr:clientData/>
  </xdr:oneCellAnchor>
  <xdr:oneCellAnchor>
    <xdr:from>
      <xdr:col>3</xdr:col>
      <xdr:colOff>1123950</xdr:colOff>
      <xdr:row>162</xdr:row>
      <xdr:rowOff>104775</xdr:rowOff>
    </xdr:from>
    <xdr:ext cx="666750" cy="276225"/>
    <xdr:pic>
      <xdr:nvPicPr>
        <xdr:cNvPr id="21" name="Picture 2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336950" y="35356800"/>
          <a:ext cx="666750" cy="276225"/>
        </a:xfrm>
        <a:prstGeom prst="rect">
          <a:avLst/>
        </a:prstGeom>
      </xdr:spPr>
    </xdr:pic>
    <xdr:clientData/>
  </xdr:oneCellAnchor>
  <xdr:oneCellAnchor>
    <xdr:from>
      <xdr:col>4</xdr:col>
      <xdr:colOff>542925</xdr:colOff>
      <xdr:row>183</xdr:row>
      <xdr:rowOff>19050</xdr:rowOff>
    </xdr:from>
    <xdr:ext cx="628649" cy="420328"/>
    <xdr:pic>
      <xdr:nvPicPr>
        <xdr:cNvPr id="22" name="Picture 2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79726" y="40005000"/>
          <a:ext cx="628649" cy="420328"/>
        </a:xfrm>
        <a:prstGeom prst="rect">
          <a:avLst/>
        </a:prstGeom>
      </xdr:spPr>
    </xdr:pic>
    <xdr:clientData/>
  </xdr:oneCellAnchor>
  <xdr:oneCellAnchor>
    <xdr:from>
      <xdr:col>3</xdr:col>
      <xdr:colOff>1095375</xdr:colOff>
      <xdr:row>183</xdr:row>
      <xdr:rowOff>76200</xdr:rowOff>
    </xdr:from>
    <xdr:ext cx="666750" cy="276225"/>
    <xdr:pic>
      <xdr:nvPicPr>
        <xdr:cNvPr id="23" name="Picture 2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365525" y="40062150"/>
          <a:ext cx="666750" cy="276225"/>
        </a:xfrm>
        <a:prstGeom prst="rect">
          <a:avLst/>
        </a:prstGeom>
      </xdr:spPr>
    </xdr:pic>
    <xdr:clientData/>
  </xdr:oneCellAnchor>
  <xdr:oneCellAnchor>
    <xdr:from>
      <xdr:col>13</xdr:col>
      <xdr:colOff>104775</xdr:colOff>
      <xdr:row>32</xdr:row>
      <xdr:rowOff>28575</xdr:rowOff>
    </xdr:from>
    <xdr:ext cx="628649" cy="420328"/>
    <xdr:pic>
      <xdr:nvPicPr>
        <xdr:cNvPr id="24" name="Picture 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5907826" y="6677025"/>
          <a:ext cx="628649" cy="420328"/>
        </a:xfrm>
        <a:prstGeom prst="rect">
          <a:avLst/>
        </a:prstGeom>
      </xdr:spPr>
    </xdr:pic>
    <xdr:clientData/>
  </xdr:oneCellAnchor>
  <xdr:oneCellAnchor>
    <xdr:from>
      <xdr:col>11</xdr:col>
      <xdr:colOff>152400</xdr:colOff>
      <xdr:row>32</xdr:row>
      <xdr:rowOff>114300</xdr:rowOff>
    </xdr:from>
    <xdr:ext cx="666750" cy="276225"/>
    <xdr:pic>
      <xdr:nvPicPr>
        <xdr:cNvPr id="25" name="Picture 2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6603150" y="6762750"/>
          <a:ext cx="666750" cy="276225"/>
        </a:xfrm>
        <a:prstGeom prst="rect">
          <a:avLst/>
        </a:prstGeom>
      </xdr:spPr>
    </xdr:pic>
    <xdr:clientData/>
  </xdr:oneCellAnchor>
  <xdr:oneCellAnchor>
    <xdr:from>
      <xdr:col>13</xdr:col>
      <xdr:colOff>104775</xdr:colOff>
      <xdr:row>58</xdr:row>
      <xdr:rowOff>19050</xdr:rowOff>
    </xdr:from>
    <xdr:ext cx="628649" cy="420328"/>
    <xdr:pic>
      <xdr:nvPicPr>
        <xdr:cNvPr id="26" name="Picture 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5907826" y="12668250"/>
          <a:ext cx="628649" cy="420328"/>
        </a:xfrm>
        <a:prstGeom prst="rect">
          <a:avLst/>
        </a:prstGeom>
      </xdr:spPr>
    </xdr:pic>
    <xdr:clientData/>
  </xdr:oneCellAnchor>
  <xdr:oneCellAnchor>
    <xdr:from>
      <xdr:col>11</xdr:col>
      <xdr:colOff>171450</xdr:colOff>
      <xdr:row>58</xdr:row>
      <xdr:rowOff>76200</xdr:rowOff>
    </xdr:from>
    <xdr:ext cx="666750" cy="276225"/>
    <xdr:pic>
      <xdr:nvPicPr>
        <xdr:cNvPr id="27" name="Picture 2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6584100" y="12725400"/>
          <a:ext cx="666750" cy="276225"/>
        </a:xfrm>
        <a:prstGeom prst="rect">
          <a:avLst/>
        </a:prstGeom>
      </xdr:spPr>
    </xdr:pic>
    <xdr:clientData/>
  </xdr:oneCellAnchor>
  <xdr:oneCellAnchor>
    <xdr:from>
      <xdr:col>13</xdr:col>
      <xdr:colOff>123825</xdr:colOff>
      <xdr:row>81</xdr:row>
      <xdr:rowOff>66675</xdr:rowOff>
    </xdr:from>
    <xdr:ext cx="628649" cy="420328"/>
    <xdr:pic>
      <xdr:nvPicPr>
        <xdr:cNvPr id="28" name="Picture 2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5888776" y="17792700"/>
          <a:ext cx="628649" cy="420328"/>
        </a:xfrm>
        <a:prstGeom prst="rect">
          <a:avLst/>
        </a:prstGeom>
      </xdr:spPr>
    </xdr:pic>
    <xdr:clientData/>
  </xdr:oneCellAnchor>
  <xdr:oneCellAnchor>
    <xdr:from>
      <xdr:col>11</xdr:col>
      <xdr:colOff>180975</xdr:colOff>
      <xdr:row>81</xdr:row>
      <xdr:rowOff>133350</xdr:rowOff>
    </xdr:from>
    <xdr:ext cx="666750" cy="276225"/>
    <xdr:pic>
      <xdr:nvPicPr>
        <xdr:cNvPr id="29" name="Picture 2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6574575" y="17859375"/>
          <a:ext cx="666750" cy="276225"/>
        </a:xfrm>
        <a:prstGeom prst="rect">
          <a:avLst/>
        </a:prstGeom>
      </xdr:spPr>
    </xdr:pic>
    <xdr:clientData/>
  </xdr:oneCellAnchor>
  <xdr:oneCellAnchor>
    <xdr:from>
      <xdr:col>13</xdr:col>
      <xdr:colOff>95250</xdr:colOff>
      <xdr:row>106</xdr:row>
      <xdr:rowOff>57150</xdr:rowOff>
    </xdr:from>
    <xdr:ext cx="628649" cy="420328"/>
    <xdr:pic>
      <xdr:nvPicPr>
        <xdr:cNvPr id="30" name="Picture 2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5917351" y="23583900"/>
          <a:ext cx="628649" cy="420328"/>
        </a:xfrm>
        <a:prstGeom prst="rect">
          <a:avLst/>
        </a:prstGeom>
      </xdr:spPr>
    </xdr:pic>
    <xdr:clientData/>
  </xdr:oneCellAnchor>
  <xdr:oneCellAnchor>
    <xdr:from>
      <xdr:col>11</xdr:col>
      <xdr:colOff>171450</xdr:colOff>
      <xdr:row>106</xdr:row>
      <xdr:rowOff>123825</xdr:rowOff>
    </xdr:from>
    <xdr:ext cx="666750" cy="276225"/>
    <xdr:pic>
      <xdr:nvPicPr>
        <xdr:cNvPr id="31" name="Picture 3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6584100" y="23650575"/>
          <a:ext cx="666750" cy="276225"/>
        </a:xfrm>
        <a:prstGeom prst="rect">
          <a:avLst/>
        </a:prstGeom>
      </xdr:spPr>
    </xdr:pic>
    <xdr:clientData/>
  </xdr:oneCellAnchor>
  <xdr:oneCellAnchor>
    <xdr:from>
      <xdr:col>13</xdr:col>
      <xdr:colOff>123825</xdr:colOff>
      <xdr:row>127</xdr:row>
      <xdr:rowOff>76200</xdr:rowOff>
    </xdr:from>
    <xdr:ext cx="628649" cy="420328"/>
    <xdr:pic>
      <xdr:nvPicPr>
        <xdr:cNvPr id="32" name="Picture 3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5888776" y="28755975"/>
          <a:ext cx="628649" cy="420328"/>
        </a:xfrm>
        <a:prstGeom prst="rect">
          <a:avLst/>
        </a:prstGeom>
      </xdr:spPr>
    </xdr:pic>
    <xdr:clientData/>
  </xdr:oneCellAnchor>
  <xdr:oneCellAnchor>
    <xdr:from>
      <xdr:col>11</xdr:col>
      <xdr:colOff>200025</xdr:colOff>
      <xdr:row>127</xdr:row>
      <xdr:rowOff>142875</xdr:rowOff>
    </xdr:from>
    <xdr:ext cx="666750" cy="276225"/>
    <xdr:pic>
      <xdr:nvPicPr>
        <xdr:cNvPr id="33" name="Picture 3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6555525" y="28822650"/>
          <a:ext cx="666750" cy="276225"/>
        </a:xfrm>
        <a:prstGeom prst="rect">
          <a:avLst/>
        </a:prstGeom>
      </xdr:spPr>
    </xdr:pic>
    <xdr:clientData/>
  </xdr:oneCellAnchor>
  <xdr:oneCellAnchor>
    <xdr:from>
      <xdr:col>13</xdr:col>
      <xdr:colOff>142875</xdr:colOff>
      <xdr:row>150</xdr:row>
      <xdr:rowOff>38100</xdr:rowOff>
    </xdr:from>
    <xdr:ext cx="628649" cy="420328"/>
    <xdr:pic>
      <xdr:nvPicPr>
        <xdr:cNvPr id="34" name="Picture 3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5869726" y="34194750"/>
          <a:ext cx="628649" cy="420328"/>
        </a:xfrm>
        <a:prstGeom prst="rect">
          <a:avLst/>
        </a:prstGeom>
      </xdr:spPr>
    </xdr:pic>
    <xdr:clientData/>
  </xdr:oneCellAnchor>
  <xdr:oneCellAnchor>
    <xdr:from>
      <xdr:col>11</xdr:col>
      <xdr:colOff>209550</xdr:colOff>
      <xdr:row>150</xdr:row>
      <xdr:rowOff>114300</xdr:rowOff>
    </xdr:from>
    <xdr:ext cx="666750" cy="276225"/>
    <xdr:pic>
      <xdr:nvPicPr>
        <xdr:cNvPr id="35" name="Picture 3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6546000" y="34270950"/>
          <a:ext cx="666750" cy="276225"/>
        </a:xfrm>
        <a:prstGeom prst="rect">
          <a:avLst/>
        </a:prstGeom>
      </xdr:spPr>
    </xdr:pic>
    <xdr:clientData/>
  </xdr:oneCellAnchor>
  <xdr:oneCellAnchor>
    <xdr:from>
      <xdr:col>13</xdr:col>
      <xdr:colOff>95250</xdr:colOff>
      <xdr:row>175</xdr:row>
      <xdr:rowOff>57150</xdr:rowOff>
    </xdr:from>
    <xdr:ext cx="628649" cy="420328"/>
    <xdr:pic>
      <xdr:nvPicPr>
        <xdr:cNvPr id="36" name="Picture 3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5917351" y="39633525"/>
          <a:ext cx="628649" cy="420328"/>
        </a:xfrm>
        <a:prstGeom prst="rect">
          <a:avLst/>
        </a:prstGeom>
      </xdr:spPr>
    </xdr:pic>
    <xdr:clientData/>
  </xdr:oneCellAnchor>
  <xdr:oneCellAnchor>
    <xdr:from>
      <xdr:col>11</xdr:col>
      <xdr:colOff>123825</xdr:colOff>
      <xdr:row>175</xdr:row>
      <xdr:rowOff>142875</xdr:rowOff>
    </xdr:from>
    <xdr:ext cx="666750" cy="276225"/>
    <xdr:pic>
      <xdr:nvPicPr>
        <xdr:cNvPr id="37" name="Picture 3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6631725" y="39719250"/>
          <a:ext cx="666750" cy="276225"/>
        </a:xfrm>
        <a:prstGeom prst="rect">
          <a:avLst/>
        </a:prstGeom>
      </xdr:spPr>
    </xdr:pic>
    <xdr:clientData/>
  </xdr:oneCellAnchor>
  <xdr:oneCellAnchor>
    <xdr:from>
      <xdr:col>13</xdr:col>
      <xdr:colOff>104775</xdr:colOff>
      <xdr:row>192</xdr:row>
      <xdr:rowOff>57150</xdr:rowOff>
    </xdr:from>
    <xdr:ext cx="628649" cy="420328"/>
    <xdr:pic>
      <xdr:nvPicPr>
        <xdr:cNvPr id="38" name="Picture 3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5907826" y="43767375"/>
          <a:ext cx="628649" cy="420328"/>
        </a:xfrm>
        <a:prstGeom prst="rect">
          <a:avLst/>
        </a:prstGeom>
      </xdr:spPr>
    </xdr:pic>
    <xdr:clientData/>
  </xdr:oneCellAnchor>
  <xdr:oneCellAnchor>
    <xdr:from>
      <xdr:col>11</xdr:col>
      <xdr:colOff>171450</xdr:colOff>
      <xdr:row>192</xdr:row>
      <xdr:rowOff>142875</xdr:rowOff>
    </xdr:from>
    <xdr:ext cx="666750" cy="276225"/>
    <xdr:pic>
      <xdr:nvPicPr>
        <xdr:cNvPr id="39" name="Picture 3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6584100" y="43853100"/>
          <a:ext cx="666750" cy="276225"/>
        </a:xfrm>
        <a:prstGeom prst="rect">
          <a:avLst/>
        </a:prstGeom>
      </xdr:spPr>
    </xdr:pic>
    <xdr:clientData/>
  </xdr:oneCellAnchor>
  <xdr:oneCellAnchor>
    <xdr:from>
      <xdr:col>8</xdr:col>
      <xdr:colOff>381000</xdr:colOff>
      <xdr:row>208</xdr:row>
      <xdr:rowOff>28575</xdr:rowOff>
    </xdr:from>
    <xdr:ext cx="628649" cy="420328"/>
    <xdr:pic>
      <xdr:nvPicPr>
        <xdr:cNvPr id="40" name="Picture 3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260876" y="45519975"/>
          <a:ext cx="628649" cy="420328"/>
        </a:xfrm>
        <a:prstGeom prst="rect">
          <a:avLst/>
        </a:prstGeom>
      </xdr:spPr>
    </xdr:pic>
    <xdr:clientData/>
  </xdr:oneCellAnchor>
  <xdr:oneCellAnchor>
    <xdr:from>
      <xdr:col>7</xdr:col>
      <xdr:colOff>676275</xdr:colOff>
      <xdr:row>208</xdr:row>
      <xdr:rowOff>85725</xdr:rowOff>
    </xdr:from>
    <xdr:ext cx="666750" cy="276225"/>
    <xdr:pic>
      <xdr:nvPicPr>
        <xdr:cNvPr id="41" name="Picture 4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956200" y="45577125"/>
          <a:ext cx="666750" cy="276225"/>
        </a:xfrm>
        <a:prstGeom prst="rect">
          <a:avLst/>
        </a:prstGeom>
      </xdr:spPr>
    </xdr:pic>
    <xdr:clientData/>
  </xdr:oneCellAnchor>
  <xdr:oneCellAnchor>
    <xdr:from>
      <xdr:col>7</xdr:col>
      <xdr:colOff>371475</xdr:colOff>
      <xdr:row>224</xdr:row>
      <xdr:rowOff>66675</xdr:rowOff>
    </xdr:from>
    <xdr:ext cx="628649" cy="420328"/>
    <xdr:pic>
      <xdr:nvPicPr>
        <xdr:cNvPr id="42" name="Picture 4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299101" y="48968025"/>
          <a:ext cx="628649" cy="420328"/>
        </a:xfrm>
        <a:prstGeom prst="rect">
          <a:avLst/>
        </a:prstGeom>
      </xdr:spPr>
    </xdr:pic>
    <xdr:clientData/>
  </xdr:oneCellAnchor>
  <xdr:oneCellAnchor>
    <xdr:from>
      <xdr:col>6</xdr:col>
      <xdr:colOff>685800</xdr:colOff>
      <xdr:row>224</xdr:row>
      <xdr:rowOff>123825</xdr:rowOff>
    </xdr:from>
    <xdr:ext cx="666750" cy="276225"/>
    <xdr:pic>
      <xdr:nvPicPr>
        <xdr:cNvPr id="43" name="Picture 4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975375" y="49025175"/>
          <a:ext cx="666750" cy="276225"/>
        </a:xfrm>
        <a:prstGeom prst="rect">
          <a:avLst/>
        </a:prstGeom>
      </xdr:spPr>
    </xdr:pic>
    <xdr:clientData/>
  </xdr:oneCellAnchor>
  <xdr:oneCellAnchor>
    <xdr:from>
      <xdr:col>8</xdr:col>
      <xdr:colOff>342900</xdr:colOff>
      <xdr:row>240</xdr:row>
      <xdr:rowOff>47625</xdr:rowOff>
    </xdr:from>
    <xdr:ext cx="628649" cy="420328"/>
    <xdr:pic>
      <xdr:nvPicPr>
        <xdr:cNvPr id="44" name="Picture 4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298976" y="52358925"/>
          <a:ext cx="628649" cy="420328"/>
        </a:xfrm>
        <a:prstGeom prst="rect">
          <a:avLst/>
        </a:prstGeom>
      </xdr:spPr>
    </xdr:pic>
    <xdr:clientData/>
  </xdr:oneCellAnchor>
  <xdr:oneCellAnchor>
    <xdr:from>
      <xdr:col>7</xdr:col>
      <xdr:colOff>657225</xdr:colOff>
      <xdr:row>240</xdr:row>
      <xdr:rowOff>114300</xdr:rowOff>
    </xdr:from>
    <xdr:ext cx="666750" cy="276225"/>
    <xdr:pic>
      <xdr:nvPicPr>
        <xdr:cNvPr id="45" name="Picture 4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975250" y="52425600"/>
          <a:ext cx="666750" cy="276225"/>
        </a:xfrm>
        <a:prstGeom prst="rect">
          <a:avLst/>
        </a:prstGeom>
      </xdr:spPr>
    </xdr:pic>
    <xdr:clientData/>
  </xdr:oneCellAnchor>
  <xdr:oneCellAnchor>
    <xdr:from>
      <xdr:col>6</xdr:col>
      <xdr:colOff>381000</xdr:colOff>
      <xdr:row>256</xdr:row>
      <xdr:rowOff>57150</xdr:rowOff>
    </xdr:from>
    <xdr:ext cx="628649" cy="420328"/>
    <xdr:pic>
      <xdr:nvPicPr>
        <xdr:cNvPr id="46" name="Picture 4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318276" y="55778400"/>
          <a:ext cx="628649" cy="420328"/>
        </a:xfrm>
        <a:prstGeom prst="rect">
          <a:avLst/>
        </a:prstGeom>
      </xdr:spPr>
    </xdr:pic>
    <xdr:clientData/>
  </xdr:oneCellAnchor>
  <xdr:oneCellAnchor>
    <xdr:from>
      <xdr:col>5</xdr:col>
      <xdr:colOff>714375</xdr:colOff>
      <xdr:row>256</xdr:row>
      <xdr:rowOff>123825</xdr:rowOff>
    </xdr:from>
    <xdr:ext cx="666750" cy="276225"/>
    <xdr:pic>
      <xdr:nvPicPr>
        <xdr:cNvPr id="47" name="Picture 4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975500" y="55845075"/>
          <a:ext cx="666750" cy="276225"/>
        </a:xfrm>
        <a:prstGeom prst="rect">
          <a:avLst/>
        </a:prstGeom>
      </xdr:spPr>
    </xdr:pic>
    <xdr:clientData/>
  </xdr:oneCellAnchor>
  <xdr:oneCellAnchor>
    <xdr:from>
      <xdr:col>7</xdr:col>
      <xdr:colOff>333375</xdr:colOff>
      <xdr:row>272</xdr:row>
      <xdr:rowOff>38100</xdr:rowOff>
    </xdr:from>
    <xdr:ext cx="628649" cy="420328"/>
    <xdr:pic>
      <xdr:nvPicPr>
        <xdr:cNvPr id="48" name="Picture 4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337201" y="59169300"/>
          <a:ext cx="628649" cy="420328"/>
        </a:xfrm>
        <a:prstGeom prst="rect">
          <a:avLst/>
        </a:prstGeom>
      </xdr:spPr>
    </xdr:pic>
    <xdr:clientData/>
  </xdr:oneCellAnchor>
  <xdr:oneCellAnchor>
    <xdr:from>
      <xdr:col>6</xdr:col>
      <xdr:colOff>657225</xdr:colOff>
      <xdr:row>272</xdr:row>
      <xdr:rowOff>95250</xdr:rowOff>
    </xdr:from>
    <xdr:ext cx="666750" cy="276225"/>
    <xdr:pic>
      <xdr:nvPicPr>
        <xdr:cNvPr id="49" name="Picture 4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003950" y="59226450"/>
          <a:ext cx="666750" cy="276225"/>
        </a:xfrm>
        <a:prstGeom prst="rect">
          <a:avLst/>
        </a:prstGeom>
      </xdr:spPr>
    </xdr:pic>
    <xdr:clientData/>
  </xdr:oneCellAnchor>
  <xdr:oneCellAnchor>
    <xdr:from>
      <xdr:col>8</xdr:col>
      <xdr:colOff>323850</xdr:colOff>
      <xdr:row>288</xdr:row>
      <xdr:rowOff>28575</xdr:rowOff>
    </xdr:from>
    <xdr:ext cx="628649" cy="420328"/>
    <xdr:pic>
      <xdr:nvPicPr>
        <xdr:cNvPr id="50" name="Picture 4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318026" y="62569725"/>
          <a:ext cx="628649" cy="420328"/>
        </a:xfrm>
        <a:prstGeom prst="rect">
          <a:avLst/>
        </a:prstGeom>
      </xdr:spPr>
    </xdr:pic>
    <xdr:clientData/>
  </xdr:oneCellAnchor>
  <xdr:oneCellAnchor>
    <xdr:from>
      <xdr:col>7</xdr:col>
      <xdr:colOff>638175</xdr:colOff>
      <xdr:row>288</xdr:row>
      <xdr:rowOff>104775</xdr:rowOff>
    </xdr:from>
    <xdr:ext cx="666750" cy="276225"/>
    <xdr:pic>
      <xdr:nvPicPr>
        <xdr:cNvPr id="51" name="Picture 5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994300" y="62645925"/>
          <a:ext cx="666750" cy="276225"/>
        </a:xfrm>
        <a:prstGeom prst="rect">
          <a:avLst/>
        </a:prstGeom>
      </xdr:spPr>
    </xdr:pic>
    <xdr:clientData/>
  </xdr:oneCellAnchor>
  <xdr:oneCellAnchor>
    <xdr:from>
      <xdr:col>6</xdr:col>
      <xdr:colOff>381000</xdr:colOff>
      <xdr:row>300</xdr:row>
      <xdr:rowOff>38100</xdr:rowOff>
    </xdr:from>
    <xdr:ext cx="628649" cy="420328"/>
    <xdr:pic>
      <xdr:nvPicPr>
        <xdr:cNvPr id="52" name="Picture 5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318276" y="65303400"/>
          <a:ext cx="628649" cy="420328"/>
        </a:xfrm>
        <a:prstGeom prst="rect">
          <a:avLst/>
        </a:prstGeom>
      </xdr:spPr>
    </xdr:pic>
    <xdr:clientData/>
  </xdr:oneCellAnchor>
  <xdr:oneCellAnchor>
    <xdr:from>
      <xdr:col>5</xdr:col>
      <xdr:colOff>704850</xdr:colOff>
      <xdr:row>300</xdr:row>
      <xdr:rowOff>133350</xdr:rowOff>
    </xdr:from>
    <xdr:ext cx="666750" cy="276225"/>
    <xdr:pic>
      <xdr:nvPicPr>
        <xdr:cNvPr id="53" name="Picture 5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3985025" y="65398650"/>
          <a:ext cx="666750" cy="276225"/>
        </a:xfrm>
        <a:prstGeom prst="rect">
          <a:avLst/>
        </a:prstGeom>
      </xdr:spPr>
    </xdr:pic>
    <xdr:clientData/>
  </xdr:oneCellAnchor>
  <xdr:oneCellAnchor>
    <xdr:from>
      <xdr:col>8</xdr:col>
      <xdr:colOff>409575</xdr:colOff>
      <xdr:row>336</xdr:row>
      <xdr:rowOff>38100</xdr:rowOff>
    </xdr:from>
    <xdr:ext cx="628649" cy="420328"/>
    <xdr:pic>
      <xdr:nvPicPr>
        <xdr:cNvPr id="58" name="Picture 5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232301" y="73475850"/>
          <a:ext cx="628649" cy="420328"/>
        </a:xfrm>
        <a:prstGeom prst="rect">
          <a:avLst/>
        </a:prstGeom>
      </xdr:spPr>
    </xdr:pic>
    <xdr:clientData/>
  </xdr:oneCellAnchor>
  <xdr:oneCellAnchor>
    <xdr:from>
      <xdr:col>7</xdr:col>
      <xdr:colOff>742950</xdr:colOff>
      <xdr:row>336</xdr:row>
      <xdr:rowOff>123825</xdr:rowOff>
    </xdr:from>
    <xdr:ext cx="666750" cy="276225"/>
    <xdr:pic>
      <xdr:nvPicPr>
        <xdr:cNvPr id="59" name="Picture 5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889525" y="73561575"/>
          <a:ext cx="666750" cy="276225"/>
        </a:xfrm>
        <a:prstGeom prst="rect">
          <a:avLst/>
        </a:prstGeom>
      </xdr:spPr>
    </xdr:pic>
    <xdr:clientData/>
  </xdr:oneCellAnchor>
  <xdr:oneCellAnchor>
    <xdr:from>
      <xdr:col>8</xdr:col>
      <xdr:colOff>371475</xdr:colOff>
      <xdr:row>346</xdr:row>
      <xdr:rowOff>19050</xdr:rowOff>
    </xdr:from>
    <xdr:ext cx="628649" cy="420328"/>
    <xdr:pic>
      <xdr:nvPicPr>
        <xdr:cNvPr id="60" name="Picture 5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270401" y="75838050"/>
          <a:ext cx="628649" cy="420328"/>
        </a:xfrm>
        <a:prstGeom prst="rect">
          <a:avLst/>
        </a:prstGeom>
      </xdr:spPr>
    </xdr:pic>
    <xdr:clientData/>
  </xdr:oneCellAnchor>
  <xdr:oneCellAnchor>
    <xdr:from>
      <xdr:col>7</xdr:col>
      <xdr:colOff>714375</xdr:colOff>
      <xdr:row>346</xdr:row>
      <xdr:rowOff>95250</xdr:rowOff>
    </xdr:from>
    <xdr:ext cx="666750" cy="276225"/>
    <xdr:pic>
      <xdr:nvPicPr>
        <xdr:cNvPr id="61" name="Picture 6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918100" y="75914250"/>
          <a:ext cx="666750" cy="276225"/>
        </a:xfrm>
        <a:prstGeom prst="rect">
          <a:avLst/>
        </a:prstGeom>
      </xdr:spPr>
    </xdr:pic>
    <xdr:clientData/>
  </xdr:oneCellAnchor>
  <xdr:oneCellAnchor>
    <xdr:from>
      <xdr:col>7</xdr:col>
      <xdr:colOff>381000</xdr:colOff>
      <xdr:row>312</xdr:row>
      <xdr:rowOff>38100</xdr:rowOff>
    </xdr:from>
    <xdr:ext cx="628649" cy="420328"/>
    <xdr:pic>
      <xdr:nvPicPr>
        <xdr:cNvPr id="62" name="Picture 6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2289576" y="68027550"/>
          <a:ext cx="628649" cy="420328"/>
        </a:xfrm>
        <a:prstGeom prst="rect">
          <a:avLst/>
        </a:prstGeom>
      </xdr:spPr>
    </xdr:pic>
    <xdr:clientData/>
  </xdr:oneCellAnchor>
  <xdr:oneCellAnchor>
    <xdr:from>
      <xdr:col>6</xdr:col>
      <xdr:colOff>714375</xdr:colOff>
      <xdr:row>312</xdr:row>
      <xdr:rowOff>95250</xdr:rowOff>
    </xdr:from>
    <xdr:ext cx="666750" cy="276225"/>
    <xdr:pic>
      <xdr:nvPicPr>
        <xdr:cNvPr id="63" name="Picture 6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946800" y="68084700"/>
          <a:ext cx="666750" cy="276225"/>
        </a:xfrm>
        <a:prstGeom prst="rect">
          <a:avLst/>
        </a:prstGeom>
      </xdr:spPr>
    </xdr:pic>
    <xdr:clientData/>
  </xdr:oneCellAnchor>
  <xdr:oneCellAnchor>
    <xdr:from>
      <xdr:col>8</xdr:col>
      <xdr:colOff>390525</xdr:colOff>
      <xdr:row>324</xdr:row>
      <xdr:rowOff>28575</xdr:rowOff>
    </xdr:from>
    <xdr:ext cx="628649" cy="420328"/>
    <xdr:pic>
      <xdr:nvPicPr>
        <xdr:cNvPr id="64" name="Picture 6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251351" y="70742175"/>
          <a:ext cx="628649" cy="420328"/>
        </a:xfrm>
        <a:prstGeom prst="rect">
          <a:avLst/>
        </a:prstGeom>
      </xdr:spPr>
    </xdr:pic>
    <xdr:clientData/>
  </xdr:oneCellAnchor>
  <xdr:oneCellAnchor>
    <xdr:from>
      <xdr:col>7</xdr:col>
      <xdr:colOff>714375</xdr:colOff>
      <xdr:row>324</xdr:row>
      <xdr:rowOff>104775</xdr:rowOff>
    </xdr:from>
    <xdr:ext cx="666750" cy="276225"/>
    <xdr:pic>
      <xdr:nvPicPr>
        <xdr:cNvPr id="65" name="Picture 6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918100" y="70818375"/>
          <a:ext cx="666750" cy="276225"/>
        </a:xfrm>
        <a:prstGeom prst="rect">
          <a:avLst/>
        </a:prstGeom>
      </xdr:spPr>
    </xdr:pic>
    <xdr:clientData/>
  </xdr:oneCellAnchor>
</xdr:wsDr>
</file>

<file path=xl/drawings/drawing2.xml><?xml version="1.0" encoding="utf-8"?>
<c:userShapes xmlns:c="http://schemas.openxmlformats.org/drawingml/2006/chart">
  <cdr:relSizeAnchor xmlns:cdr="http://schemas.openxmlformats.org/drawingml/2006/chartDrawing">
    <cdr:from>
      <cdr:x>0.02401</cdr:x>
      <cdr:y>0.834</cdr:y>
    </cdr:from>
    <cdr:to>
      <cdr:x>0.16031</cdr:x>
      <cdr:y>0.96184</cdr:y>
    </cdr:to>
    <cdr:pic>
      <cdr:nvPicPr>
        <cdr:cNvPr id="2" name="Picture 1"/>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69034" y="3971931"/>
          <a:ext cx="959383" cy="608819"/>
        </a:xfrm>
        <a:prstGeom xmlns:a="http://schemas.openxmlformats.org/drawingml/2006/main" prst="rect">
          <a:avLst/>
        </a:prstGeom>
      </cdr:spPr>
    </cdr:pic>
  </cdr:relSizeAnchor>
  <cdr:relSizeAnchor xmlns:cdr="http://schemas.openxmlformats.org/drawingml/2006/chartDrawing">
    <cdr:from>
      <cdr:x>0.04431</cdr:x>
      <cdr:y>0.748</cdr:y>
    </cdr:from>
    <cdr:to>
      <cdr:x>0.13553</cdr:x>
      <cdr:y>0.80936</cdr:y>
    </cdr:to>
    <cdr:pic>
      <cdr:nvPicPr>
        <cdr:cNvPr id="3" name="Picture 2"/>
        <cdr:cNvPicPr>
          <a:picLocks xmlns:a="http://schemas.openxmlformats.org/drawingml/2006/main" noChangeAspect="1"/>
        </cdr:cNvPicPr>
      </cdr:nvPicPr>
      <cdr:blipFill>
        <a:blip xmlns:a="http://schemas.openxmlformats.org/drawingml/2006/main" xmlns:r="http://schemas.openxmlformats.org/officeDocument/2006/relationships" r:embed="rId2">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11869" y="3562356"/>
          <a:ext cx="642151" cy="292243"/>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80"/>
  <sheetViews>
    <sheetView rightToLeft="1" tabSelected="1" workbookViewId="0">
      <pane ySplit="2" topLeftCell="A3" activePane="bottomLeft" state="frozen"/>
      <selection pane="bottomLeft" activeCell="C3" sqref="C3"/>
    </sheetView>
  </sheetViews>
  <sheetFormatPr defaultRowHeight="36.75" customHeight="1" x14ac:dyDescent="0.2"/>
  <cols>
    <col min="1" max="1" width="3.25" style="4" customWidth="1"/>
    <col min="2" max="2" width="8.75" style="5" customWidth="1"/>
    <col min="3" max="3" width="1.125" style="25" customWidth="1"/>
    <col min="4" max="4" width="8" style="21" customWidth="1"/>
    <col min="5" max="5" width="20.875" style="6" customWidth="1"/>
    <col min="6" max="6" width="6.625" style="6" customWidth="1"/>
    <col min="7" max="7" width="1" style="24" customWidth="1"/>
    <col min="8" max="8" width="5.5" style="6" customWidth="1"/>
    <col min="9" max="9" width="9.125" style="6" customWidth="1"/>
    <col min="10" max="10" width="5.5" style="6" customWidth="1"/>
    <col min="11" max="11" width="1.125" style="24" customWidth="1"/>
    <col min="12" max="12" width="7.75" style="6" customWidth="1"/>
    <col min="13" max="13" width="5.5" style="6" customWidth="1"/>
    <col min="14" max="14" width="5.75" style="6" customWidth="1"/>
    <col min="15" max="15" width="8.375" style="6" customWidth="1"/>
    <col min="16" max="16" width="1.125" style="24" customWidth="1"/>
    <col min="17" max="17" width="9.375" style="6" customWidth="1"/>
    <col min="18" max="18" width="14.25" style="6" customWidth="1"/>
    <col min="19" max="19" width="1.25" style="24" customWidth="1"/>
    <col min="20" max="20" width="4.75" style="32" customWidth="1"/>
    <col min="21" max="21" width="4.875" style="31" customWidth="1"/>
    <col min="22" max="22" width="5" style="31" customWidth="1"/>
    <col min="23" max="23" width="14.5" style="7" customWidth="1"/>
    <col min="24" max="29" width="4.25" style="7" customWidth="1"/>
    <col min="30" max="30" width="14.125" style="23" customWidth="1"/>
    <col min="31" max="36" width="3.375" style="23" customWidth="1"/>
    <col min="37" max="37" width="9.75" style="8" customWidth="1"/>
    <col min="38" max="38" width="8.625" style="6" customWidth="1"/>
    <col min="39" max="39" width="15.875" style="6" customWidth="1"/>
    <col min="40" max="40" width="15.375" style="6" customWidth="1"/>
    <col min="41" max="41" width="9.125" style="6" customWidth="1"/>
    <col min="42" max="42" width="9.25" style="6" customWidth="1"/>
    <col min="43" max="43" width="9.75" style="6" customWidth="1"/>
    <col min="44" max="44" width="22.625" style="8" customWidth="1"/>
    <col min="45" max="45" width="21.5" style="8" customWidth="1"/>
    <col min="46" max="53" width="6.625" style="6" customWidth="1"/>
    <col min="54" max="16384" width="9" style="6"/>
  </cols>
  <sheetData>
    <row r="1" spans="1:53" s="2" customFormat="1" ht="13.5" customHeight="1" x14ac:dyDescent="0.2">
      <c r="A1" s="52" t="s">
        <v>21</v>
      </c>
      <c r="B1" s="53"/>
      <c r="C1" s="53"/>
      <c r="D1" s="53"/>
      <c r="E1" s="53"/>
      <c r="F1" s="53"/>
      <c r="G1" s="53"/>
      <c r="H1" s="53"/>
      <c r="I1" s="53"/>
      <c r="J1" s="53"/>
      <c r="K1" s="53"/>
      <c r="L1" s="53"/>
      <c r="M1" s="53"/>
      <c r="N1" s="53"/>
      <c r="O1" s="53"/>
      <c r="P1" s="53"/>
      <c r="Q1" s="53"/>
      <c r="R1" s="54"/>
      <c r="S1" s="24"/>
      <c r="T1" s="55" t="s">
        <v>145</v>
      </c>
      <c r="U1" s="56"/>
      <c r="V1" s="57"/>
      <c r="W1" s="58" t="s">
        <v>146</v>
      </c>
      <c r="X1" s="59"/>
      <c r="Y1" s="59"/>
      <c r="Z1" s="59"/>
      <c r="AA1" s="59"/>
      <c r="AB1" s="59"/>
      <c r="AC1" s="60"/>
      <c r="AD1" s="61" t="s">
        <v>854</v>
      </c>
      <c r="AE1" s="62"/>
      <c r="AF1" s="62"/>
      <c r="AG1" s="62"/>
      <c r="AH1" s="62"/>
      <c r="AI1" s="62"/>
      <c r="AJ1" s="63"/>
      <c r="AK1" s="52" t="s">
        <v>508</v>
      </c>
      <c r="AL1" s="53"/>
      <c r="AM1" s="53"/>
      <c r="AN1" s="53"/>
      <c r="AO1" s="53"/>
      <c r="AP1" s="53"/>
      <c r="AQ1" s="54"/>
      <c r="AR1" s="64" t="s">
        <v>1</v>
      </c>
      <c r="AS1" s="64" t="s">
        <v>2</v>
      </c>
      <c r="AT1" s="66" t="s">
        <v>3</v>
      </c>
      <c r="AU1" s="67"/>
      <c r="AV1" s="67"/>
      <c r="AW1" s="67"/>
      <c r="AX1" s="67"/>
      <c r="AY1" s="67"/>
      <c r="AZ1" s="67"/>
      <c r="BA1" s="68"/>
    </row>
    <row r="2" spans="1:53" s="2" customFormat="1" ht="23.25" customHeight="1" x14ac:dyDescent="0.2">
      <c r="A2" s="2">
        <v>1</v>
      </c>
      <c r="B2" s="1" t="s">
        <v>0</v>
      </c>
      <c r="C2" s="25" t="s">
        <v>758</v>
      </c>
      <c r="D2" s="20" t="s">
        <v>107</v>
      </c>
      <c r="E2" s="2" t="s">
        <v>9</v>
      </c>
      <c r="F2" s="2" t="s">
        <v>85</v>
      </c>
      <c r="G2" s="24" t="s">
        <v>752</v>
      </c>
      <c r="H2" s="2" t="s">
        <v>112</v>
      </c>
      <c r="I2" s="2" t="s">
        <v>729</v>
      </c>
      <c r="J2" s="2" t="s">
        <v>833</v>
      </c>
      <c r="K2" s="24" t="s">
        <v>833</v>
      </c>
      <c r="L2" s="2" t="s">
        <v>728</v>
      </c>
      <c r="M2" s="2" t="s">
        <v>16</v>
      </c>
      <c r="N2" s="2" t="s">
        <v>186</v>
      </c>
      <c r="O2" s="2" t="s">
        <v>840</v>
      </c>
      <c r="P2" s="24" t="s">
        <v>166</v>
      </c>
      <c r="Q2" s="2" t="s">
        <v>18</v>
      </c>
      <c r="R2" s="2" t="s">
        <v>771</v>
      </c>
      <c r="S2" s="24" t="s">
        <v>770</v>
      </c>
      <c r="T2" s="33" t="s">
        <v>93</v>
      </c>
      <c r="U2" s="33" t="s">
        <v>855</v>
      </c>
      <c r="V2" s="33" t="s">
        <v>856</v>
      </c>
      <c r="W2" s="3" t="s">
        <v>4</v>
      </c>
      <c r="X2" s="3" t="s">
        <v>12</v>
      </c>
      <c r="Y2" s="3" t="s">
        <v>13</v>
      </c>
      <c r="Z2" s="3" t="s">
        <v>10</v>
      </c>
      <c r="AA2" s="3" t="s">
        <v>11</v>
      </c>
      <c r="AB2" s="3" t="s">
        <v>14</v>
      </c>
      <c r="AC2" s="3" t="s">
        <v>15</v>
      </c>
      <c r="AD2" s="22" t="s">
        <v>4</v>
      </c>
      <c r="AE2" s="22" t="s">
        <v>12</v>
      </c>
      <c r="AF2" s="22" t="s">
        <v>13</v>
      </c>
      <c r="AG2" s="22" t="s">
        <v>10</v>
      </c>
      <c r="AH2" s="22" t="s">
        <v>11</v>
      </c>
      <c r="AI2" s="22" t="s">
        <v>14</v>
      </c>
      <c r="AJ2" s="22" t="s">
        <v>15</v>
      </c>
      <c r="AK2" s="2" t="s">
        <v>6</v>
      </c>
      <c r="AL2" s="2" t="s">
        <v>5</v>
      </c>
      <c r="AM2" s="2" t="s">
        <v>20</v>
      </c>
      <c r="AN2" s="2" t="s">
        <v>35</v>
      </c>
      <c r="AO2" s="2" t="s">
        <v>19</v>
      </c>
      <c r="AP2" s="2" t="s">
        <v>32</v>
      </c>
      <c r="AQ2" s="2" t="s">
        <v>17</v>
      </c>
      <c r="AR2" s="65"/>
      <c r="AS2" s="65"/>
      <c r="AT2" s="2" t="s">
        <v>51</v>
      </c>
      <c r="AU2" s="2" t="s">
        <v>52</v>
      </c>
      <c r="AV2" s="2" t="s">
        <v>53</v>
      </c>
      <c r="AW2" s="2" t="s">
        <v>54</v>
      </c>
      <c r="AX2" s="2" t="s">
        <v>55</v>
      </c>
      <c r="AY2" s="2" t="s">
        <v>96</v>
      </c>
      <c r="AZ2" s="2" t="s">
        <v>97</v>
      </c>
      <c r="BA2" s="2" t="s">
        <v>462</v>
      </c>
    </row>
    <row r="3" spans="1:53" ht="36.75" customHeight="1" x14ac:dyDescent="0.2">
      <c r="A3" s="4">
        <v>1</v>
      </c>
      <c r="B3" s="5">
        <v>40788</v>
      </c>
      <c r="C3" s="25" t="s">
        <v>759</v>
      </c>
      <c r="E3" s="21" t="s">
        <v>907</v>
      </c>
      <c r="F3" s="6" t="s">
        <v>504</v>
      </c>
      <c r="G3" s="24" t="s">
        <v>756</v>
      </c>
      <c r="H3" s="6" t="s">
        <v>774</v>
      </c>
      <c r="I3" s="6" t="s">
        <v>774</v>
      </c>
      <c r="J3" s="6" t="s">
        <v>23</v>
      </c>
      <c r="K3" s="24" t="s">
        <v>23</v>
      </c>
      <c r="L3" s="6" t="s">
        <v>774</v>
      </c>
      <c r="M3" s="6" t="s">
        <v>835</v>
      </c>
      <c r="O3" s="6" t="s">
        <v>93</v>
      </c>
      <c r="P3" s="24" t="s">
        <v>93</v>
      </c>
      <c r="Q3" s="6" t="s">
        <v>844</v>
      </c>
      <c r="R3" s="6" t="s">
        <v>491</v>
      </c>
      <c r="S3" s="24" t="s">
        <v>849</v>
      </c>
      <c r="T3" s="32">
        <v>3</v>
      </c>
      <c r="U3" s="31">
        <v>2</v>
      </c>
      <c r="V3" s="31">
        <v>1</v>
      </c>
      <c r="W3" s="7" t="s">
        <v>804</v>
      </c>
      <c r="X3" s="7">
        <v>2</v>
      </c>
      <c r="Y3" s="7">
        <v>0</v>
      </c>
      <c r="Z3" s="7">
        <v>1</v>
      </c>
      <c r="AA3" s="7">
        <v>1</v>
      </c>
      <c r="AB3" s="7">
        <v>2</v>
      </c>
      <c r="AC3" s="7">
        <v>0</v>
      </c>
      <c r="AE3" s="23">
        <v>1</v>
      </c>
      <c r="AF3" s="23">
        <v>0</v>
      </c>
      <c r="AG3" s="23">
        <v>1</v>
      </c>
      <c r="AH3" s="23">
        <v>0</v>
      </c>
      <c r="AI3" s="23">
        <v>1</v>
      </c>
      <c r="AJ3" s="23">
        <v>0</v>
      </c>
      <c r="AL3" s="6" t="s">
        <v>509</v>
      </c>
      <c r="AS3" s="8" t="s">
        <v>803</v>
      </c>
      <c r="AT3" s="6" t="s">
        <v>802</v>
      </c>
    </row>
    <row r="4" spans="1:53" ht="36.75" customHeight="1" x14ac:dyDescent="0.2">
      <c r="A4" s="4">
        <v>2</v>
      </c>
      <c r="B4" s="5">
        <v>40821</v>
      </c>
      <c r="C4" s="25" t="s">
        <v>759</v>
      </c>
      <c r="D4" s="21" t="s">
        <v>473</v>
      </c>
      <c r="E4" s="21" t="s">
        <v>908</v>
      </c>
      <c r="F4" s="6" t="s">
        <v>38</v>
      </c>
      <c r="G4" s="24" t="s">
        <v>754</v>
      </c>
      <c r="H4" s="6" t="s">
        <v>113</v>
      </c>
      <c r="I4" s="6" t="s">
        <v>114</v>
      </c>
      <c r="J4" s="6" t="s">
        <v>23</v>
      </c>
      <c r="K4" s="24" t="s">
        <v>23</v>
      </c>
      <c r="L4" s="6" t="s">
        <v>27</v>
      </c>
      <c r="M4" s="6" t="s">
        <v>835</v>
      </c>
      <c r="O4" s="6" t="s">
        <v>93</v>
      </c>
      <c r="P4" s="24" t="s">
        <v>93</v>
      </c>
      <c r="Q4" s="6" t="s">
        <v>160</v>
      </c>
      <c r="R4" s="6" t="s">
        <v>216</v>
      </c>
      <c r="S4" s="24" t="s">
        <v>846</v>
      </c>
      <c r="T4" s="32">
        <v>16</v>
      </c>
      <c r="U4" s="31">
        <v>10</v>
      </c>
      <c r="V4" s="31">
        <v>6</v>
      </c>
      <c r="W4" s="7" t="s">
        <v>394</v>
      </c>
      <c r="X4" s="7">
        <v>10</v>
      </c>
      <c r="Y4" s="7">
        <v>0</v>
      </c>
      <c r="Z4" s="7">
        <v>9</v>
      </c>
      <c r="AA4" s="7">
        <v>1</v>
      </c>
      <c r="AB4" s="7">
        <v>8</v>
      </c>
      <c r="AC4" s="7">
        <v>2</v>
      </c>
      <c r="AD4" s="23" t="s">
        <v>391</v>
      </c>
      <c r="AE4" s="23">
        <v>6</v>
      </c>
      <c r="AF4" s="23">
        <v>0</v>
      </c>
      <c r="AG4" s="23">
        <v>6</v>
      </c>
      <c r="AH4" s="23">
        <v>0</v>
      </c>
      <c r="AI4" s="23">
        <v>6</v>
      </c>
      <c r="AJ4" s="23">
        <v>0</v>
      </c>
      <c r="AL4" s="6" t="s">
        <v>509</v>
      </c>
      <c r="AP4" s="6" t="s">
        <v>392</v>
      </c>
      <c r="AS4" s="8" t="s">
        <v>393</v>
      </c>
      <c r="AT4" s="6" t="s">
        <v>84</v>
      </c>
      <c r="AU4" s="6" t="s">
        <v>217</v>
      </c>
      <c r="AV4" s="6" t="s">
        <v>390</v>
      </c>
      <c r="AW4" s="6" t="s">
        <v>474</v>
      </c>
    </row>
    <row r="5" spans="1:53" ht="36.75" customHeight="1" x14ac:dyDescent="0.2">
      <c r="A5" s="4">
        <v>3</v>
      </c>
      <c r="B5" s="5">
        <v>40872</v>
      </c>
      <c r="C5" s="25" t="s">
        <v>759</v>
      </c>
      <c r="E5" s="21" t="s">
        <v>909</v>
      </c>
      <c r="F5" s="6" t="s">
        <v>50</v>
      </c>
      <c r="G5" s="24" t="s">
        <v>754</v>
      </c>
      <c r="H5" s="6" t="s">
        <v>117</v>
      </c>
      <c r="I5" s="6" t="s">
        <v>778</v>
      </c>
      <c r="J5" s="6" t="s">
        <v>23</v>
      </c>
      <c r="K5" s="24" t="s">
        <v>23</v>
      </c>
      <c r="L5" s="6" t="s">
        <v>27</v>
      </c>
      <c r="M5" s="6" t="s">
        <v>40</v>
      </c>
      <c r="O5" s="6" t="s">
        <v>494</v>
      </c>
      <c r="P5" s="24" t="s">
        <v>841</v>
      </c>
      <c r="Q5" s="6" t="s">
        <v>160</v>
      </c>
      <c r="R5" s="6" t="s">
        <v>493</v>
      </c>
      <c r="S5" s="24" t="s">
        <v>850</v>
      </c>
      <c r="T5" s="32">
        <v>16</v>
      </c>
      <c r="U5" s="31">
        <v>12</v>
      </c>
      <c r="V5" s="31">
        <v>4</v>
      </c>
      <c r="X5" s="7">
        <v>12</v>
      </c>
      <c r="Y5" s="7">
        <v>0</v>
      </c>
      <c r="Z5" s="7">
        <v>12</v>
      </c>
      <c r="AA5" s="7">
        <v>0</v>
      </c>
      <c r="AB5" s="7">
        <v>12</v>
      </c>
      <c r="AC5" s="7">
        <v>0</v>
      </c>
      <c r="AE5" s="23">
        <v>4</v>
      </c>
      <c r="AF5" s="23">
        <v>0</v>
      </c>
      <c r="AG5" s="23">
        <v>4</v>
      </c>
      <c r="AH5" s="23">
        <v>0</v>
      </c>
      <c r="AI5" s="23">
        <v>4</v>
      </c>
      <c r="AJ5" s="23">
        <v>0</v>
      </c>
      <c r="AL5" s="6" t="s">
        <v>509</v>
      </c>
      <c r="AS5" s="8" t="s">
        <v>496</v>
      </c>
      <c r="AT5" s="6" t="s">
        <v>495</v>
      </c>
      <c r="AU5" s="6" t="s">
        <v>730</v>
      </c>
      <c r="AV5" s="6" t="s">
        <v>495</v>
      </c>
      <c r="AW5" s="6" t="s">
        <v>780</v>
      </c>
    </row>
    <row r="6" spans="1:53" ht="36.75" customHeight="1" x14ac:dyDescent="0.2">
      <c r="A6" s="4">
        <v>4</v>
      </c>
      <c r="B6" s="5">
        <v>40913</v>
      </c>
      <c r="C6" s="25" t="s">
        <v>764</v>
      </c>
      <c r="E6" s="21" t="s">
        <v>910</v>
      </c>
      <c r="F6" s="6" t="s">
        <v>38</v>
      </c>
      <c r="G6" s="24" t="s">
        <v>754</v>
      </c>
      <c r="H6" s="6" t="s">
        <v>273</v>
      </c>
      <c r="I6" s="6" t="s">
        <v>274</v>
      </c>
      <c r="J6" s="6" t="s">
        <v>275</v>
      </c>
      <c r="K6" s="24" t="s">
        <v>834</v>
      </c>
      <c r="L6" s="6" t="s">
        <v>629</v>
      </c>
      <c r="M6" s="6" t="s">
        <v>835</v>
      </c>
      <c r="O6" s="6" t="s">
        <v>631</v>
      </c>
      <c r="P6" s="24" t="s">
        <v>841</v>
      </c>
      <c r="Q6" s="6" t="s">
        <v>842</v>
      </c>
      <c r="R6" s="6" t="s">
        <v>272</v>
      </c>
      <c r="S6" s="24" t="s">
        <v>846</v>
      </c>
      <c r="T6" s="32">
        <v>4</v>
      </c>
      <c r="U6" s="31">
        <v>3</v>
      </c>
      <c r="V6" s="31">
        <v>1</v>
      </c>
      <c r="W6" s="7" t="s">
        <v>678</v>
      </c>
      <c r="X6" s="7">
        <v>2</v>
      </c>
      <c r="Y6" s="7">
        <v>1</v>
      </c>
      <c r="Z6" s="7">
        <v>3</v>
      </c>
      <c r="AA6" s="7">
        <v>0</v>
      </c>
      <c r="AB6" s="7">
        <v>3</v>
      </c>
      <c r="AC6" s="7">
        <v>0</v>
      </c>
      <c r="AD6" s="23" t="s">
        <v>682</v>
      </c>
      <c r="AE6" s="23">
        <v>1</v>
      </c>
      <c r="AF6" s="23">
        <v>0</v>
      </c>
      <c r="AG6" s="23">
        <v>1</v>
      </c>
      <c r="AH6" s="23">
        <v>0</v>
      </c>
      <c r="AI6" s="23">
        <v>1</v>
      </c>
      <c r="AJ6" s="23">
        <v>0</v>
      </c>
      <c r="AL6" s="6" t="s">
        <v>509</v>
      </c>
      <c r="AQ6" s="6" t="s">
        <v>630</v>
      </c>
      <c r="AR6" s="8" t="s">
        <v>681</v>
      </c>
      <c r="AS6" s="8" t="s">
        <v>632</v>
      </c>
      <c r="AT6" s="6" t="s">
        <v>628</v>
      </c>
      <c r="AU6" s="6" t="s">
        <v>276</v>
      </c>
      <c r="AV6" s="6" t="s">
        <v>679</v>
      </c>
      <c r="AW6" s="6" t="s">
        <v>680</v>
      </c>
      <c r="AX6" s="6" t="s">
        <v>832</v>
      </c>
    </row>
    <row r="7" spans="1:53" ht="36.75" customHeight="1" x14ac:dyDescent="0.2">
      <c r="A7" s="4">
        <v>5</v>
      </c>
      <c r="B7" s="5">
        <v>40926</v>
      </c>
      <c r="C7" s="25" t="s">
        <v>764</v>
      </c>
      <c r="E7" s="21" t="s">
        <v>911</v>
      </c>
      <c r="F7" s="6" t="s">
        <v>504</v>
      </c>
      <c r="G7" s="24" t="s">
        <v>756</v>
      </c>
      <c r="H7" s="6" t="s">
        <v>503</v>
      </c>
      <c r="I7" s="6" t="s">
        <v>505</v>
      </c>
      <c r="J7" s="6" t="s">
        <v>23</v>
      </c>
      <c r="K7" s="24" t="s">
        <v>23</v>
      </c>
      <c r="L7" s="6" t="s">
        <v>27</v>
      </c>
      <c r="M7" s="6" t="s">
        <v>40</v>
      </c>
      <c r="O7" s="6" t="s">
        <v>93</v>
      </c>
      <c r="P7" s="24" t="s">
        <v>93</v>
      </c>
      <c r="Q7" s="6" t="s">
        <v>160</v>
      </c>
      <c r="R7" s="6" t="s">
        <v>491</v>
      </c>
      <c r="S7" s="24" t="s">
        <v>849</v>
      </c>
      <c r="T7" s="32">
        <v>3</v>
      </c>
      <c r="U7" s="31">
        <v>1</v>
      </c>
      <c r="V7" s="31">
        <v>2</v>
      </c>
      <c r="W7" s="7" t="s">
        <v>507</v>
      </c>
      <c r="X7" s="7">
        <v>1</v>
      </c>
      <c r="Y7" s="7">
        <v>0</v>
      </c>
      <c r="Z7" s="7">
        <v>1</v>
      </c>
      <c r="AA7" s="7">
        <v>0</v>
      </c>
      <c r="AB7" s="7">
        <v>0</v>
      </c>
      <c r="AC7" s="7">
        <v>1</v>
      </c>
      <c r="AD7" s="23" t="s">
        <v>506</v>
      </c>
      <c r="AE7" s="23">
        <v>2</v>
      </c>
      <c r="AF7" s="23">
        <v>0</v>
      </c>
      <c r="AG7" s="23">
        <v>1</v>
      </c>
      <c r="AH7" s="23">
        <v>1</v>
      </c>
      <c r="AI7" s="23">
        <v>1</v>
      </c>
      <c r="AJ7" s="23">
        <v>1</v>
      </c>
      <c r="AL7" s="6" t="s">
        <v>509</v>
      </c>
      <c r="AS7" s="8" t="s">
        <v>502</v>
      </c>
      <c r="AT7" s="6" t="s">
        <v>501</v>
      </c>
    </row>
    <row r="8" spans="1:53" ht="36.75" customHeight="1" x14ac:dyDescent="0.2">
      <c r="A8" s="4">
        <v>6</v>
      </c>
      <c r="B8" s="5">
        <v>40985</v>
      </c>
      <c r="C8" s="25" t="s">
        <v>764</v>
      </c>
      <c r="E8" s="21" t="s">
        <v>912</v>
      </c>
      <c r="F8" s="6" t="s">
        <v>814</v>
      </c>
      <c r="G8" s="24" t="s">
        <v>757</v>
      </c>
      <c r="H8" s="6" t="s">
        <v>818</v>
      </c>
      <c r="I8" s="6" t="s">
        <v>819</v>
      </c>
      <c r="J8" s="6" t="s">
        <v>815</v>
      </c>
      <c r="K8" s="24" t="s">
        <v>834</v>
      </c>
      <c r="L8" s="6" t="s">
        <v>68</v>
      </c>
      <c r="M8" s="6" t="s">
        <v>835</v>
      </c>
      <c r="O8" s="6" t="s">
        <v>93</v>
      </c>
      <c r="P8" s="24" t="s">
        <v>93</v>
      </c>
      <c r="Q8" s="6" t="s">
        <v>844</v>
      </c>
      <c r="R8" s="6" t="s">
        <v>62</v>
      </c>
      <c r="S8" s="24" t="s">
        <v>846</v>
      </c>
      <c r="T8" s="32">
        <v>3</v>
      </c>
      <c r="U8" s="31">
        <v>3</v>
      </c>
      <c r="V8" s="31">
        <v>0</v>
      </c>
      <c r="W8" s="7" t="s">
        <v>820</v>
      </c>
      <c r="X8" s="7">
        <v>3</v>
      </c>
      <c r="Y8" s="7">
        <v>0</v>
      </c>
      <c r="Z8" s="7">
        <v>3</v>
      </c>
      <c r="AA8" s="7">
        <v>0</v>
      </c>
      <c r="AB8" s="7">
        <v>0</v>
      </c>
      <c r="AC8" s="7">
        <v>3</v>
      </c>
      <c r="AE8" s="23">
        <v>0</v>
      </c>
      <c r="AF8" s="23">
        <v>0</v>
      </c>
      <c r="AG8" s="23">
        <v>0</v>
      </c>
      <c r="AH8" s="23">
        <v>0</v>
      </c>
      <c r="AI8" s="23">
        <v>0</v>
      </c>
      <c r="AJ8" s="23">
        <v>0</v>
      </c>
      <c r="AL8" s="6" t="s">
        <v>509</v>
      </c>
      <c r="AR8" s="8" t="s">
        <v>824</v>
      </c>
      <c r="AS8" s="8" t="s">
        <v>817</v>
      </c>
      <c r="AT8" s="6" t="s">
        <v>816</v>
      </c>
      <c r="AU8" s="6" t="s">
        <v>821</v>
      </c>
      <c r="AV8" s="6" t="s">
        <v>822</v>
      </c>
      <c r="AW8" s="6" t="s">
        <v>823</v>
      </c>
    </row>
    <row r="9" spans="1:53" ht="36.75" customHeight="1" x14ac:dyDescent="0.2">
      <c r="A9" s="4">
        <v>7</v>
      </c>
      <c r="B9" s="5">
        <v>40977</v>
      </c>
      <c r="C9" s="25" t="s">
        <v>764</v>
      </c>
      <c r="E9" s="21" t="s">
        <v>913</v>
      </c>
      <c r="F9" s="6" t="s">
        <v>152</v>
      </c>
      <c r="G9" s="24" t="s">
        <v>756</v>
      </c>
      <c r="H9" s="6" t="s">
        <v>153</v>
      </c>
      <c r="I9" s="6" t="s">
        <v>154</v>
      </c>
      <c r="J9" s="6" t="s">
        <v>769</v>
      </c>
      <c r="K9" s="24" t="s">
        <v>23</v>
      </c>
      <c r="L9" s="6" t="s">
        <v>27</v>
      </c>
      <c r="M9" s="6" t="s">
        <v>835</v>
      </c>
      <c r="O9" s="6" t="s">
        <v>92</v>
      </c>
      <c r="P9" s="24" t="s">
        <v>92</v>
      </c>
      <c r="Q9" s="6" t="s">
        <v>159</v>
      </c>
      <c r="R9" s="6" t="s">
        <v>62</v>
      </c>
      <c r="S9" s="24" t="s">
        <v>846</v>
      </c>
      <c r="T9" s="32">
        <v>4</v>
      </c>
      <c r="U9" s="31">
        <v>1</v>
      </c>
      <c r="V9" s="31">
        <v>3</v>
      </c>
      <c r="W9" s="7" t="s">
        <v>155</v>
      </c>
      <c r="X9" s="7">
        <v>1</v>
      </c>
      <c r="Y9" s="7">
        <v>0</v>
      </c>
      <c r="Z9" s="7">
        <v>1</v>
      </c>
      <c r="AA9" s="7">
        <v>0</v>
      </c>
      <c r="AB9" s="7">
        <v>1</v>
      </c>
      <c r="AC9" s="7">
        <v>0</v>
      </c>
      <c r="AD9" s="23" t="s">
        <v>692</v>
      </c>
      <c r="AE9" s="23">
        <v>3</v>
      </c>
      <c r="AF9" s="23">
        <v>0</v>
      </c>
      <c r="AG9" s="23">
        <v>3</v>
      </c>
      <c r="AH9" s="23">
        <v>0</v>
      </c>
      <c r="AI9" s="23">
        <v>3</v>
      </c>
      <c r="AJ9" s="23">
        <v>0</v>
      </c>
      <c r="AL9" s="6" t="s">
        <v>509</v>
      </c>
      <c r="AS9" s="8" t="s">
        <v>157</v>
      </c>
      <c r="AT9" s="6" t="s">
        <v>156</v>
      </c>
      <c r="AU9" s="6" t="s">
        <v>281</v>
      </c>
    </row>
    <row r="10" spans="1:53" ht="36.75" customHeight="1" x14ac:dyDescent="0.2">
      <c r="A10" s="4">
        <v>8</v>
      </c>
      <c r="B10" s="5">
        <v>40979</v>
      </c>
      <c r="C10" s="25" t="s">
        <v>764</v>
      </c>
      <c r="E10" s="21" t="s">
        <v>914</v>
      </c>
      <c r="F10" s="6" t="s">
        <v>39</v>
      </c>
      <c r="G10" s="24" t="s">
        <v>756</v>
      </c>
      <c r="H10" s="6" t="s">
        <v>163</v>
      </c>
      <c r="I10" s="6" t="s">
        <v>164</v>
      </c>
      <c r="J10" s="6" t="s">
        <v>65</v>
      </c>
      <c r="K10" s="24" t="s">
        <v>23</v>
      </c>
      <c r="L10" s="6" t="s">
        <v>27</v>
      </c>
      <c r="M10" s="6" t="s">
        <v>40</v>
      </c>
      <c r="O10" s="6" t="s">
        <v>93</v>
      </c>
      <c r="P10" s="24" t="s">
        <v>93</v>
      </c>
      <c r="Q10" s="6" t="s">
        <v>160</v>
      </c>
      <c r="R10" s="6" t="s">
        <v>491</v>
      </c>
      <c r="S10" s="24" t="s">
        <v>849</v>
      </c>
      <c r="T10" s="32">
        <v>2</v>
      </c>
      <c r="U10" s="31">
        <v>1</v>
      </c>
      <c r="V10" s="31">
        <v>1</v>
      </c>
      <c r="W10" s="7" t="s">
        <v>797</v>
      </c>
      <c r="X10" s="7">
        <v>1</v>
      </c>
      <c r="Y10" s="7">
        <v>0</v>
      </c>
      <c r="Z10" s="7">
        <v>1</v>
      </c>
      <c r="AA10" s="7">
        <v>0</v>
      </c>
      <c r="AB10" s="7">
        <v>1</v>
      </c>
      <c r="AC10" s="7">
        <v>0</v>
      </c>
      <c r="AE10" s="23">
        <v>1</v>
      </c>
      <c r="AF10" s="23">
        <v>0</v>
      </c>
      <c r="AG10" s="23">
        <v>1</v>
      </c>
      <c r="AH10" s="23">
        <v>0</v>
      </c>
      <c r="AI10" s="23">
        <v>1</v>
      </c>
      <c r="AJ10" s="23">
        <v>0</v>
      </c>
      <c r="AK10" s="8" t="s">
        <v>798</v>
      </c>
      <c r="AL10" s="6" t="s">
        <v>509</v>
      </c>
      <c r="AS10" s="8" t="s">
        <v>800</v>
      </c>
      <c r="AT10" s="6" t="s">
        <v>799</v>
      </c>
      <c r="AU10" s="6" t="s">
        <v>801</v>
      </c>
      <c r="AV10" s="6" t="s">
        <v>801</v>
      </c>
    </row>
    <row r="11" spans="1:53" ht="36.75" customHeight="1" x14ac:dyDescent="0.2">
      <c r="A11" s="4">
        <v>9</v>
      </c>
      <c r="B11" s="5">
        <v>40994</v>
      </c>
      <c r="C11" s="25" t="s">
        <v>764</v>
      </c>
      <c r="E11" s="21" t="s">
        <v>915</v>
      </c>
      <c r="F11" s="6" t="s">
        <v>50</v>
      </c>
      <c r="G11" s="24" t="s">
        <v>754</v>
      </c>
      <c r="H11" s="6" t="s">
        <v>317</v>
      </c>
      <c r="I11" s="6" t="s">
        <v>317</v>
      </c>
      <c r="J11" s="6" t="s">
        <v>23</v>
      </c>
      <c r="K11" s="24" t="s">
        <v>23</v>
      </c>
      <c r="L11" s="6" t="s">
        <v>27</v>
      </c>
      <c r="M11" s="6" t="s">
        <v>324</v>
      </c>
      <c r="O11" s="6" t="s">
        <v>93</v>
      </c>
      <c r="P11" s="24" t="s">
        <v>93</v>
      </c>
      <c r="Q11" s="6" t="s">
        <v>160</v>
      </c>
      <c r="R11" s="6" t="s">
        <v>321</v>
      </c>
      <c r="S11" s="24" t="s">
        <v>847</v>
      </c>
      <c r="T11" s="32">
        <v>4</v>
      </c>
      <c r="U11" s="31">
        <v>3</v>
      </c>
      <c r="V11" s="31">
        <v>1</v>
      </c>
      <c r="W11" s="7" t="s">
        <v>380</v>
      </c>
      <c r="X11" s="7">
        <v>3</v>
      </c>
      <c r="Y11" s="7">
        <v>0</v>
      </c>
      <c r="Z11" s="7">
        <v>3</v>
      </c>
      <c r="AA11" s="7">
        <v>0</v>
      </c>
      <c r="AB11" s="7">
        <v>3</v>
      </c>
      <c r="AC11" s="7">
        <v>0</v>
      </c>
      <c r="AD11" s="23" t="s">
        <v>379</v>
      </c>
      <c r="AE11" s="23">
        <v>1</v>
      </c>
      <c r="AF11" s="23">
        <v>0</v>
      </c>
      <c r="AG11" s="23">
        <v>1</v>
      </c>
      <c r="AH11" s="23">
        <v>0</v>
      </c>
      <c r="AI11" s="23">
        <v>1</v>
      </c>
      <c r="AJ11" s="23">
        <v>0</v>
      </c>
      <c r="AK11" s="8" t="s">
        <v>320</v>
      </c>
      <c r="AL11" s="6" t="s">
        <v>34</v>
      </c>
      <c r="AM11" s="6" t="s">
        <v>376</v>
      </c>
      <c r="AN11" s="6" t="s">
        <v>377</v>
      </c>
      <c r="AQ11" s="6" t="s">
        <v>375</v>
      </c>
      <c r="AS11" s="8" t="s">
        <v>319</v>
      </c>
      <c r="AT11" s="6" t="s">
        <v>318</v>
      </c>
      <c r="AU11" s="6" t="s">
        <v>378</v>
      </c>
    </row>
    <row r="12" spans="1:53" ht="36.75" customHeight="1" x14ac:dyDescent="0.2">
      <c r="A12" s="4">
        <v>10</v>
      </c>
      <c r="B12" s="5">
        <v>41016</v>
      </c>
      <c r="C12" s="25" t="s">
        <v>764</v>
      </c>
      <c r="E12" s="21" t="s">
        <v>916</v>
      </c>
      <c r="F12" s="6" t="s">
        <v>39</v>
      </c>
      <c r="G12" s="24" t="s">
        <v>756</v>
      </c>
      <c r="H12" s="6" t="s">
        <v>163</v>
      </c>
      <c r="I12" s="6" t="s">
        <v>164</v>
      </c>
      <c r="J12" s="6" t="s">
        <v>65</v>
      </c>
      <c r="K12" s="24" t="s">
        <v>23</v>
      </c>
      <c r="L12" s="6" t="s">
        <v>27</v>
      </c>
      <c r="M12" s="6" t="s">
        <v>835</v>
      </c>
      <c r="N12" s="6" t="s">
        <v>176</v>
      </c>
      <c r="O12" s="6" t="s">
        <v>93</v>
      </c>
      <c r="P12" s="24" t="s">
        <v>93</v>
      </c>
      <c r="Q12" s="6" t="s">
        <v>844</v>
      </c>
      <c r="R12" s="6" t="s">
        <v>165</v>
      </c>
      <c r="S12" s="24" t="s">
        <v>847</v>
      </c>
      <c r="T12" s="32">
        <v>9</v>
      </c>
      <c r="U12" s="31">
        <v>2</v>
      </c>
      <c r="V12" s="31">
        <v>7</v>
      </c>
      <c r="W12" s="7" t="s">
        <v>363</v>
      </c>
      <c r="X12" s="7">
        <v>2</v>
      </c>
      <c r="Y12" s="7">
        <v>0</v>
      </c>
      <c r="Z12" s="7">
        <v>2</v>
      </c>
      <c r="AA12" s="7">
        <v>0</v>
      </c>
      <c r="AB12" s="7">
        <v>1</v>
      </c>
      <c r="AC12" s="7">
        <v>1</v>
      </c>
      <c r="AE12" s="23">
        <v>7</v>
      </c>
      <c r="AF12" s="23">
        <v>0</v>
      </c>
      <c r="AG12" s="23">
        <v>7</v>
      </c>
      <c r="AH12" s="23">
        <v>0</v>
      </c>
      <c r="AI12" s="23">
        <v>7</v>
      </c>
      <c r="AJ12" s="23">
        <v>0</v>
      </c>
      <c r="AL12" s="6" t="s">
        <v>509</v>
      </c>
      <c r="AS12" s="8" t="s">
        <v>162</v>
      </c>
      <c r="AT12" s="6" t="s">
        <v>161</v>
      </c>
      <c r="AU12" s="6" t="s">
        <v>362</v>
      </c>
      <c r="AV12" s="6" t="s">
        <v>786</v>
      </c>
    </row>
    <row r="13" spans="1:53" ht="36.75" customHeight="1" x14ac:dyDescent="0.2">
      <c r="A13" s="4">
        <v>11</v>
      </c>
      <c r="B13" s="5">
        <v>41095</v>
      </c>
      <c r="C13" s="25" t="s">
        <v>760</v>
      </c>
      <c r="E13" s="21" t="s">
        <v>917</v>
      </c>
      <c r="F13" s="6" t="s">
        <v>303</v>
      </c>
      <c r="G13" s="24" t="s">
        <v>757</v>
      </c>
      <c r="H13" s="6" t="s">
        <v>325</v>
      </c>
      <c r="I13" s="6" t="s">
        <v>510</v>
      </c>
      <c r="J13" s="6" t="s">
        <v>67</v>
      </c>
      <c r="K13" s="24" t="s">
        <v>67</v>
      </c>
      <c r="L13" s="6" t="s">
        <v>68</v>
      </c>
      <c r="M13" s="6" t="s">
        <v>836</v>
      </c>
      <c r="N13" s="6" t="s">
        <v>612</v>
      </c>
      <c r="O13" s="6" t="s">
        <v>93</v>
      </c>
      <c r="P13" s="24" t="s">
        <v>93</v>
      </c>
      <c r="Q13" s="6" t="s">
        <v>844</v>
      </c>
      <c r="R13" s="6" t="s">
        <v>7</v>
      </c>
      <c r="S13" s="24" t="s">
        <v>849</v>
      </c>
      <c r="T13" s="32">
        <v>5</v>
      </c>
      <c r="U13" s="31">
        <v>3</v>
      </c>
      <c r="V13" s="31">
        <v>2</v>
      </c>
      <c r="W13" s="7" t="s">
        <v>513</v>
      </c>
      <c r="X13" s="7">
        <v>3</v>
      </c>
      <c r="Y13" s="7">
        <v>0</v>
      </c>
      <c r="Z13" s="7">
        <v>1</v>
      </c>
      <c r="AA13" s="7">
        <v>2</v>
      </c>
      <c r="AB13" s="7">
        <v>1</v>
      </c>
      <c r="AC13" s="7">
        <v>2</v>
      </c>
      <c r="AD13" s="23" t="s">
        <v>616</v>
      </c>
      <c r="AE13" s="23">
        <v>2</v>
      </c>
      <c r="AF13" s="23">
        <v>0</v>
      </c>
      <c r="AG13" s="23">
        <v>1</v>
      </c>
      <c r="AH13" s="23">
        <v>1</v>
      </c>
      <c r="AI13" s="23">
        <v>1</v>
      </c>
      <c r="AJ13" s="23">
        <v>1</v>
      </c>
      <c r="AL13" s="6" t="s">
        <v>509</v>
      </c>
      <c r="AQ13" s="6" t="s">
        <v>469</v>
      </c>
      <c r="AR13" s="8" t="s">
        <v>615</v>
      </c>
      <c r="AS13" s="8" t="s">
        <v>512</v>
      </c>
      <c r="AT13" s="6" t="s">
        <v>511</v>
      </c>
      <c r="AU13" s="6" t="s">
        <v>613</v>
      </c>
      <c r="AV13" s="6" t="s">
        <v>614</v>
      </c>
    </row>
    <row r="14" spans="1:53" ht="36.75" customHeight="1" x14ac:dyDescent="0.2">
      <c r="A14" s="4">
        <v>12</v>
      </c>
      <c r="B14" s="5">
        <v>41096</v>
      </c>
      <c r="C14" s="25" t="s">
        <v>760</v>
      </c>
      <c r="D14" s="21" t="s">
        <v>26</v>
      </c>
      <c r="E14" s="21" t="s">
        <v>918</v>
      </c>
      <c r="F14" s="6" t="s">
        <v>25</v>
      </c>
      <c r="G14" s="24" t="s">
        <v>753</v>
      </c>
      <c r="H14" s="6" t="s">
        <v>115</v>
      </c>
      <c r="I14" s="6" t="s">
        <v>24</v>
      </c>
      <c r="J14" s="6" t="s">
        <v>23</v>
      </c>
      <c r="K14" s="24" t="s">
        <v>23</v>
      </c>
      <c r="L14" s="6" t="s">
        <v>27</v>
      </c>
      <c r="M14" s="6" t="s">
        <v>835</v>
      </c>
      <c r="N14" s="6" t="s">
        <v>135</v>
      </c>
      <c r="O14" s="6" t="s">
        <v>93</v>
      </c>
      <c r="P14" s="24" t="s">
        <v>93</v>
      </c>
      <c r="Q14" s="6" t="s">
        <v>844</v>
      </c>
      <c r="R14" s="6" t="s">
        <v>86</v>
      </c>
      <c r="S14" s="24" t="s">
        <v>847</v>
      </c>
      <c r="T14" s="32">
        <v>29</v>
      </c>
      <c r="U14" s="31">
        <v>8</v>
      </c>
      <c r="V14" s="31">
        <v>21</v>
      </c>
      <c r="W14" s="7" t="s">
        <v>136</v>
      </c>
      <c r="X14" s="7">
        <v>8</v>
      </c>
      <c r="Y14" s="7">
        <v>0</v>
      </c>
      <c r="Z14" s="7">
        <v>6</v>
      </c>
      <c r="AA14" s="7">
        <v>2</v>
      </c>
      <c r="AB14" s="7">
        <v>6</v>
      </c>
      <c r="AC14" s="7">
        <v>2</v>
      </c>
      <c r="AD14" s="23" t="s">
        <v>140</v>
      </c>
      <c r="AE14" s="23">
        <v>21</v>
      </c>
      <c r="AF14" s="23">
        <v>0</v>
      </c>
      <c r="AG14" s="23">
        <v>17</v>
      </c>
      <c r="AH14" s="23">
        <v>4</v>
      </c>
      <c r="AI14" s="23">
        <v>21</v>
      </c>
      <c r="AJ14" s="23">
        <v>0</v>
      </c>
      <c r="AK14" s="8" t="s">
        <v>137</v>
      </c>
      <c r="AL14" s="6" t="s">
        <v>34</v>
      </c>
      <c r="AM14" s="6" t="s">
        <v>143</v>
      </c>
      <c r="AQ14" s="6" t="s">
        <v>141</v>
      </c>
      <c r="AS14" s="8" t="s">
        <v>138</v>
      </c>
      <c r="AT14" s="6" t="s">
        <v>22</v>
      </c>
      <c r="AU14" s="6" t="s">
        <v>134</v>
      </c>
      <c r="AV14" s="6" t="s">
        <v>139</v>
      </c>
      <c r="AW14" s="6" t="s">
        <v>142</v>
      </c>
      <c r="AX14" s="6" t="s">
        <v>144</v>
      </c>
      <c r="AY14" s="6" t="s">
        <v>266</v>
      </c>
    </row>
    <row r="15" spans="1:53" ht="36.75" customHeight="1" x14ac:dyDescent="0.2">
      <c r="A15" s="4">
        <v>13</v>
      </c>
      <c r="B15" s="5">
        <v>41110</v>
      </c>
      <c r="C15" s="25" t="s">
        <v>760</v>
      </c>
      <c r="E15" s="21" t="s">
        <v>919</v>
      </c>
      <c r="F15" s="6" t="s">
        <v>526</v>
      </c>
      <c r="G15" s="24" t="s">
        <v>756</v>
      </c>
      <c r="H15" s="6" t="s">
        <v>527</v>
      </c>
      <c r="I15" s="6" t="s">
        <v>520</v>
      </c>
      <c r="J15" s="6" t="s">
        <v>65</v>
      </c>
      <c r="K15" s="24" t="s">
        <v>23</v>
      </c>
      <c r="L15" s="6" t="s">
        <v>27</v>
      </c>
      <c r="M15" s="6" t="s">
        <v>40</v>
      </c>
      <c r="N15" s="6" t="s">
        <v>514</v>
      </c>
      <c r="O15" s="6" t="s">
        <v>521</v>
      </c>
      <c r="P15" s="24" t="s">
        <v>841</v>
      </c>
      <c r="Q15" s="6" t="s">
        <v>160</v>
      </c>
      <c r="R15" s="6" t="s">
        <v>515</v>
      </c>
      <c r="S15" s="24" t="s">
        <v>850</v>
      </c>
      <c r="T15" s="32">
        <v>35</v>
      </c>
      <c r="U15" s="31">
        <v>2</v>
      </c>
      <c r="V15" s="31">
        <v>33</v>
      </c>
      <c r="W15" s="7" t="s">
        <v>516</v>
      </c>
      <c r="X15" s="7">
        <v>2</v>
      </c>
      <c r="Y15" s="7">
        <v>0</v>
      </c>
      <c r="Z15" s="7">
        <v>2</v>
      </c>
      <c r="AA15" s="7">
        <v>0</v>
      </c>
      <c r="AB15" s="7">
        <v>2</v>
      </c>
      <c r="AC15" s="7">
        <v>0</v>
      </c>
      <c r="AE15" s="23">
        <v>33</v>
      </c>
      <c r="AF15" s="23">
        <v>0</v>
      </c>
      <c r="AG15" s="23">
        <v>33</v>
      </c>
      <c r="AH15" s="23">
        <v>0</v>
      </c>
      <c r="AI15" s="23">
        <v>33</v>
      </c>
      <c r="AJ15" s="23">
        <v>0</v>
      </c>
      <c r="AL15" s="6" t="s">
        <v>34</v>
      </c>
      <c r="AM15" s="6" t="s">
        <v>519</v>
      </c>
      <c r="AP15" s="6" t="s">
        <v>523</v>
      </c>
      <c r="AQ15" s="6" t="s">
        <v>525</v>
      </c>
      <c r="AS15" s="8" t="s">
        <v>518</v>
      </c>
      <c r="AT15" s="6" t="s">
        <v>517</v>
      </c>
      <c r="AU15" s="6" t="s">
        <v>522</v>
      </c>
      <c r="AV15" s="6" t="s">
        <v>524</v>
      </c>
    </row>
    <row r="16" spans="1:53" ht="36.75" customHeight="1" x14ac:dyDescent="0.2">
      <c r="A16" s="4">
        <v>14</v>
      </c>
      <c r="B16" s="5">
        <v>41146</v>
      </c>
      <c r="C16" s="25" t="s">
        <v>760</v>
      </c>
      <c r="E16" s="21" t="s">
        <v>920</v>
      </c>
      <c r="F16" s="6" t="s">
        <v>504</v>
      </c>
      <c r="G16" s="24" t="s">
        <v>756</v>
      </c>
      <c r="H16" s="6" t="s">
        <v>774</v>
      </c>
      <c r="I16" s="6" t="s">
        <v>774</v>
      </c>
      <c r="J16" s="6" t="s">
        <v>23</v>
      </c>
      <c r="K16" s="24" t="s">
        <v>23</v>
      </c>
      <c r="L16" s="6" t="s">
        <v>774</v>
      </c>
      <c r="M16" s="6" t="s">
        <v>835</v>
      </c>
      <c r="O16" s="6" t="s">
        <v>93</v>
      </c>
      <c r="P16" s="24" t="s">
        <v>93</v>
      </c>
      <c r="Q16" s="6" t="s">
        <v>844</v>
      </c>
      <c r="R16" s="6" t="s">
        <v>7</v>
      </c>
      <c r="S16" s="24" t="s">
        <v>849</v>
      </c>
      <c r="T16" s="32">
        <v>3</v>
      </c>
      <c r="U16" s="31">
        <v>3</v>
      </c>
      <c r="V16" s="31">
        <v>0</v>
      </c>
      <c r="W16" s="7" t="s">
        <v>775</v>
      </c>
      <c r="X16" s="7">
        <v>3</v>
      </c>
      <c r="Y16" s="7">
        <v>0</v>
      </c>
      <c r="Z16" s="7">
        <v>2</v>
      </c>
      <c r="AA16" s="7">
        <v>1</v>
      </c>
      <c r="AB16" s="7">
        <v>1</v>
      </c>
      <c r="AC16" s="7">
        <v>2</v>
      </c>
      <c r="AE16" s="23">
        <v>0</v>
      </c>
      <c r="AF16" s="23">
        <v>0</v>
      </c>
      <c r="AG16" s="23">
        <v>0</v>
      </c>
      <c r="AH16" s="23">
        <v>0</v>
      </c>
      <c r="AI16" s="23">
        <v>0</v>
      </c>
      <c r="AJ16" s="23">
        <v>0</v>
      </c>
      <c r="AL16" s="6" t="s">
        <v>509</v>
      </c>
      <c r="AS16" s="8" t="s">
        <v>777</v>
      </c>
      <c r="AT16" s="6" t="s">
        <v>776</v>
      </c>
    </row>
    <row r="17" spans="1:53" ht="36.75" customHeight="1" x14ac:dyDescent="0.2">
      <c r="A17" s="4">
        <v>15</v>
      </c>
      <c r="B17" s="5">
        <v>41193</v>
      </c>
      <c r="C17" s="25" t="s">
        <v>760</v>
      </c>
      <c r="E17" s="21" t="s">
        <v>921</v>
      </c>
      <c r="F17" s="6" t="s">
        <v>89</v>
      </c>
      <c r="G17" s="24" t="s">
        <v>757</v>
      </c>
      <c r="H17" s="6" t="s">
        <v>89</v>
      </c>
      <c r="I17" s="6" t="s">
        <v>116</v>
      </c>
      <c r="J17" s="6" t="s">
        <v>69</v>
      </c>
      <c r="K17" s="24" t="s">
        <v>69</v>
      </c>
      <c r="L17" s="6" t="s">
        <v>88</v>
      </c>
      <c r="M17" s="6" t="s">
        <v>839</v>
      </c>
      <c r="N17" s="6" t="s">
        <v>232</v>
      </c>
      <c r="O17" s="6" t="s">
        <v>670</v>
      </c>
      <c r="P17" s="24" t="s">
        <v>670</v>
      </c>
      <c r="Q17" s="6" t="s">
        <v>843</v>
      </c>
      <c r="R17" s="6" t="s">
        <v>838</v>
      </c>
      <c r="S17" s="24" t="s">
        <v>845</v>
      </c>
      <c r="T17" s="32">
        <v>10</v>
      </c>
      <c r="U17" s="31">
        <v>1</v>
      </c>
      <c r="V17" s="31">
        <v>9</v>
      </c>
      <c r="W17" s="7" t="s">
        <v>87</v>
      </c>
      <c r="X17" s="7">
        <v>1</v>
      </c>
      <c r="Y17" s="7">
        <v>0</v>
      </c>
      <c r="Z17" s="7">
        <v>1</v>
      </c>
      <c r="AA17" s="7">
        <v>0</v>
      </c>
      <c r="AB17" s="7">
        <v>1</v>
      </c>
      <c r="AC17" s="7">
        <v>0</v>
      </c>
      <c r="AD17" s="23" t="s">
        <v>609</v>
      </c>
      <c r="AE17" s="23">
        <v>9</v>
      </c>
      <c r="AF17" s="23">
        <v>0</v>
      </c>
      <c r="AG17" s="23">
        <v>9</v>
      </c>
      <c r="AH17" s="23">
        <v>0</v>
      </c>
      <c r="AI17" s="23">
        <v>9</v>
      </c>
      <c r="AJ17" s="23">
        <v>0</v>
      </c>
      <c r="AL17" s="6" t="s">
        <v>509</v>
      </c>
      <c r="AS17" s="8" t="s">
        <v>837</v>
      </c>
      <c r="AT17" s="6" t="s">
        <v>84</v>
      </c>
      <c r="AU17" s="6" t="s">
        <v>610</v>
      </c>
    </row>
    <row r="18" spans="1:53" ht="36.75" customHeight="1" x14ac:dyDescent="0.2">
      <c r="A18" s="4">
        <v>16</v>
      </c>
      <c r="B18" s="5">
        <v>41208</v>
      </c>
      <c r="C18" s="25" t="s">
        <v>760</v>
      </c>
      <c r="E18" s="21" t="s">
        <v>922</v>
      </c>
      <c r="F18" s="6" t="s">
        <v>251</v>
      </c>
      <c r="G18" s="24" t="s">
        <v>753</v>
      </c>
      <c r="H18" s="6" t="s">
        <v>665</v>
      </c>
      <c r="I18" s="6" t="s">
        <v>664</v>
      </c>
      <c r="J18" s="6" t="s">
        <v>77</v>
      </c>
      <c r="K18" s="24" t="s">
        <v>77</v>
      </c>
      <c r="L18" s="6" t="s">
        <v>68</v>
      </c>
      <c r="M18" s="6" t="s">
        <v>836</v>
      </c>
      <c r="O18" s="6" t="s">
        <v>93</v>
      </c>
      <c r="P18" s="24" t="s">
        <v>93</v>
      </c>
      <c r="Q18" s="6" t="s">
        <v>844</v>
      </c>
      <c r="R18" s="6" t="s">
        <v>7</v>
      </c>
      <c r="S18" s="24" t="s">
        <v>849</v>
      </c>
      <c r="T18" s="32">
        <v>2</v>
      </c>
      <c r="U18" s="31">
        <v>1</v>
      </c>
      <c r="V18" s="31">
        <v>1</v>
      </c>
      <c r="W18" s="7" t="s">
        <v>666</v>
      </c>
      <c r="X18" s="7">
        <v>1</v>
      </c>
      <c r="Y18" s="7">
        <v>0</v>
      </c>
      <c r="Z18" s="7">
        <v>1</v>
      </c>
      <c r="AA18" s="7">
        <v>0</v>
      </c>
      <c r="AB18" s="7">
        <v>1</v>
      </c>
      <c r="AC18" s="7">
        <v>0</v>
      </c>
      <c r="AE18" s="23">
        <v>1</v>
      </c>
      <c r="AF18" s="23">
        <v>0</v>
      </c>
      <c r="AG18" s="23">
        <v>1</v>
      </c>
      <c r="AH18" s="23">
        <v>0</v>
      </c>
      <c r="AI18" s="23">
        <v>1</v>
      </c>
      <c r="AJ18" s="23">
        <v>0</v>
      </c>
      <c r="AK18" s="8" t="s">
        <v>663</v>
      </c>
      <c r="AL18" s="6" t="s">
        <v>509</v>
      </c>
      <c r="AS18" s="8" t="s">
        <v>662</v>
      </c>
      <c r="AT18" s="6" t="s">
        <v>661</v>
      </c>
    </row>
    <row r="19" spans="1:53" ht="36.75" customHeight="1" x14ac:dyDescent="0.2">
      <c r="A19" s="4">
        <v>17</v>
      </c>
      <c r="B19" s="5">
        <v>41217</v>
      </c>
      <c r="C19" s="25" t="s">
        <v>760</v>
      </c>
      <c r="E19" s="21" t="s">
        <v>923</v>
      </c>
      <c r="F19" s="6" t="s">
        <v>129</v>
      </c>
      <c r="G19" s="24" t="s">
        <v>755</v>
      </c>
      <c r="H19" s="6" t="s">
        <v>278</v>
      </c>
      <c r="I19" s="6" t="s">
        <v>278</v>
      </c>
      <c r="J19" s="6" t="s">
        <v>67</v>
      </c>
      <c r="K19" s="24" t="s">
        <v>67</v>
      </c>
      <c r="L19" s="6" t="s">
        <v>68</v>
      </c>
      <c r="M19" s="6" t="s">
        <v>835</v>
      </c>
      <c r="N19" s="6" t="s">
        <v>277</v>
      </c>
      <c r="O19" s="6" t="s">
        <v>92</v>
      </c>
      <c r="P19" s="24" t="s">
        <v>92</v>
      </c>
      <c r="Q19" s="6" t="s">
        <v>159</v>
      </c>
      <c r="R19" s="6" t="s">
        <v>279</v>
      </c>
      <c r="S19" s="24" t="s">
        <v>853</v>
      </c>
      <c r="T19" s="32">
        <v>5</v>
      </c>
      <c r="U19" s="31">
        <v>1</v>
      </c>
      <c r="V19" s="31">
        <v>4</v>
      </c>
      <c r="W19" s="7" t="s">
        <v>475</v>
      </c>
      <c r="X19" s="7">
        <v>1</v>
      </c>
      <c r="Y19" s="7">
        <v>0</v>
      </c>
      <c r="Z19" s="7">
        <v>1</v>
      </c>
      <c r="AA19" s="7">
        <v>0</v>
      </c>
      <c r="AB19" s="7">
        <v>1</v>
      </c>
      <c r="AC19" s="7">
        <v>0</v>
      </c>
      <c r="AD19" s="23" t="s">
        <v>92</v>
      </c>
      <c r="AE19" s="23">
        <v>4</v>
      </c>
      <c r="AF19" s="23">
        <v>0</v>
      </c>
      <c r="AG19" s="23">
        <v>4</v>
      </c>
      <c r="AH19" s="23">
        <v>0</v>
      </c>
      <c r="AI19" s="23">
        <v>4</v>
      </c>
      <c r="AJ19" s="23">
        <v>0</v>
      </c>
      <c r="AL19" s="6" t="s">
        <v>509</v>
      </c>
      <c r="AQ19" s="6" t="s">
        <v>469</v>
      </c>
      <c r="AS19" s="8" t="s">
        <v>477</v>
      </c>
      <c r="AT19" s="6" t="s">
        <v>280</v>
      </c>
      <c r="AU19" s="6" t="s">
        <v>476</v>
      </c>
      <c r="AV19" s="6" t="s">
        <v>611</v>
      </c>
    </row>
    <row r="20" spans="1:53" ht="36.75" customHeight="1" x14ac:dyDescent="0.2">
      <c r="A20" s="4">
        <v>18</v>
      </c>
      <c r="B20" s="5">
        <v>41267</v>
      </c>
      <c r="C20" s="25" t="s">
        <v>760</v>
      </c>
      <c r="E20" s="21" t="s">
        <v>924</v>
      </c>
      <c r="F20" s="6" t="s">
        <v>50</v>
      </c>
      <c r="G20" s="24" t="s">
        <v>754</v>
      </c>
      <c r="H20" s="6" t="s">
        <v>636</v>
      </c>
      <c r="I20" s="6" t="s">
        <v>641</v>
      </c>
      <c r="J20" s="6" t="s">
        <v>23</v>
      </c>
      <c r="K20" s="24" t="s">
        <v>23</v>
      </c>
      <c r="L20" s="6" t="s">
        <v>27</v>
      </c>
      <c r="M20" s="6" t="s">
        <v>324</v>
      </c>
      <c r="O20" s="6" t="s">
        <v>93</v>
      </c>
      <c r="P20" s="24" t="s">
        <v>93</v>
      </c>
      <c r="Q20" s="6" t="s">
        <v>160</v>
      </c>
      <c r="R20" s="6" t="s">
        <v>639</v>
      </c>
      <c r="S20" s="24" t="s">
        <v>849</v>
      </c>
      <c r="T20" s="32">
        <v>3</v>
      </c>
      <c r="U20" s="31">
        <v>1</v>
      </c>
      <c r="V20" s="31">
        <v>2</v>
      </c>
      <c r="W20" s="7" t="s">
        <v>633</v>
      </c>
      <c r="X20" s="7">
        <v>1</v>
      </c>
      <c r="Y20" s="7">
        <v>0</v>
      </c>
      <c r="Z20" s="7">
        <v>0</v>
      </c>
      <c r="AA20" s="7">
        <v>1</v>
      </c>
      <c r="AB20" s="7">
        <v>1</v>
      </c>
      <c r="AC20" s="7">
        <v>0</v>
      </c>
      <c r="AD20" s="23" t="s">
        <v>635</v>
      </c>
      <c r="AE20" s="23">
        <v>2</v>
      </c>
      <c r="AF20" s="23">
        <v>0</v>
      </c>
      <c r="AG20" s="23">
        <v>2</v>
      </c>
      <c r="AH20" s="23">
        <v>0</v>
      </c>
      <c r="AI20" s="23">
        <v>2</v>
      </c>
      <c r="AJ20" s="23">
        <v>0</v>
      </c>
      <c r="AK20" s="8" t="s">
        <v>634</v>
      </c>
      <c r="AL20" s="6" t="s">
        <v>509</v>
      </c>
      <c r="AS20" s="8" t="s">
        <v>638</v>
      </c>
      <c r="AT20" s="6" t="s">
        <v>637</v>
      </c>
      <c r="AU20" s="6" t="s">
        <v>640</v>
      </c>
    </row>
    <row r="21" spans="1:53" ht="36.75" customHeight="1" x14ac:dyDescent="0.2">
      <c r="A21" s="4">
        <v>19</v>
      </c>
      <c r="B21" s="5">
        <v>41281</v>
      </c>
      <c r="C21" s="25" t="s">
        <v>765</v>
      </c>
      <c r="E21" s="21" t="s">
        <v>925</v>
      </c>
      <c r="F21" s="6" t="s">
        <v>76</v>
      </c>
      <c r="G21" s="24" t="s">
        <v>755</v>
      </c>
      <c r="H21" s="6" t="s">
        <v>813</v>
      </c>
      <c r="I21" s="6" t="s">
        <v>168</v>
      </c>
      <c r="J21" s="6" t="s">
        <v>77</v>
      </c>
      <c r="K21" s="24" t="s">
        <v>77</v>
      </c>
      <c r="L21" s="6" t="s">
        <v>171</v>
      </c>
      <c r="M21" s="6" t="s">
        <v>835</v>
      </c>
      <c r="N21" s="6" t="s">
        <v>173</v>
      </c>
      <c r="O21" s="6" t="s">
        <v>92</v>
      </c>
      <c r="P21" s="24" t="s">
        <v>92</v>
      </c>
      <c r="Q21" s="6" t="s">
        <v>159</v>
      </c>
      <c r="R21" s="6" t="s">
        <v>172</v>
      </c>
      <c r="S21" s="24" t="s">
        <v>846</v>
      </c>
      <c r="T21" s="32">
        <v>1</v>
      </c>
      <c r="U21" s="31">
        <v>1</v>
      </c>
      <c r="V21" s="31">
        <v>0</v>
      </c>
      <c r="W21" s="7" t="s">
        <v>740</v>
      </c>
      <c r="X21" s="7">
        <v>1</v>
      </c>
      <c r="Y21" s="7">
        <v>0</v>
      </c>
      <c r="Z21" s="7">
        <v>1</v>
      </c>
      <c r="AA21" s="7">
        <v>0</v>
      </c>
      <c r="AB21" s="7">
        <v>1</v>
      </c>
      <c r="AC21" s="7">
        <v>0</v>
      </c>
      <c r="AE21" s="23">
        <v>0</v>
      </c>
      <c r="AF21" s="23">
        <v>0</v>
      </c>
      <c r="AG21" s="23">
        <v>0</v>
      </c>
      <c r="AH21" s="23">
        <v>0</v>
      </c>
      <c r="AI21" s="23">
        <v>0</v>
      </c>
      <c r="AJ21" s="23">
        <v>0</v>
      </c>
      <c r="AK21" s="8" t="s">
        <v>742</v>
      </c>
      <c r="AL21" s="6" t="s">
        <v>509</v>
      </c>
      <c r="AQ21" s="6" t="s">
        <v>743</v>
      </c>
      <c r="AR21" s="8" t="s">
        <v>175</v>
      </c>
      <c r="AS21" s="8" t="s">
        <v>170</v>
      </c>
      <c r="AT21" s="6" t="s">
        <v>169</v>
      </c>
      <c r="AU21" s="6" t="s">
        <v>174</v>
      </c>
      <c r="AV21" s="6" t="s">
        <v>741</v>
      </c>
    </row>
    <row r="22" spans="1:53" ht="36.75" customHeight="1" x14ac:dyDescent="0.2">
      <c r="A22" s="4">
        <v>20</v>
      </c>
      <c r="B22" s="5">
        <v>41286</v>
      </c>
      <c r="C22" s="25" t="s">
        <v>765</v>
      </c>
      <c r="D22" s="21">
        <v>6.25E-2</v>
      </c>
      <c r="E22" s="21" t="s">
        <v>926</v>
      </c>
      <c r="F22" s="6" t="s">
        <v>303</v>
      </c>
      <c r="G22" s="24" t="s">
        <v>757</v>
      </c>
      <c r="H22" s="6" t="s">
        <v>269</v>
      </c>
      <c r="I22" s="6" t="s">
        <v>268</v>
      </c>
      <c r="J22" s="6" t="s">
        <v>67</v>
      </c>
      <c r="K22" s="24" t="s">
        <v>67</v>
      </c>
      <c r="L22" s="6" t="s">
        <v>305</v>
      </c>
      <c r="M22" s="6" t="s">
        <v>835</v>
      </c>
      <c r="N22" s="6" t="s">
        <v>371</v>
      </c>
      <c r="O22" s="6" t="s">
        <v>93</v>
      </c>
      <c r="P22" s="24" t="s">
        <v>93</v>
      </c>
      <c r="Q22" s="6" t="s">
        <v>844</v>
      </c>
      <c r="R22" s="6" t="s">
        <v>370</v>
      </c>
      <c r="S22" s="24" t="s">
        <v>853</v>
      </c>
      <c r="T22" s="32">
        <v>8</v>
      </c>
      <c r="U22" s="31">
        <v>2</v>
      </c>
      <c r="V22" s="31">
        <v>6</v>
      </c>
      <c r="W22" s="7" t="s">
        <v>306</v>
      </c>
      <c r="X22" s="7">
        <v>2</v>
      </c>
      <c r="Y22" s="7">
        <v>0</v>
      </c>
      <c r="Z22" s="7">
        <v>2</v>
      </c>
      <c r="AA22" s="7">
        <v>0</v>
      </c>
      <c r="AB22" s="7">
        <v>2</v>
      </c>
      <c r="AC22" s="7">
        <v>0</v>
      </c>
      <c r="AD22" s="23" t="s">
        <v>307</v>
      </c>
      <c r="AE22" s="23">
        <v>6</v>
      </c>
      <c r="AF22" s="23">
        <v>0</v>
      </c>
      <c r="AG22" s="23">
        <v>6</v>
      </c>
      <c r="AH22" s="23">
        <v>0</v>
      </c>
      <c r="AI22" s="23">
        <v>6</v>
      </c>
      <c r="AJ22" s="23">
        <v>0</v>
      </c>
      <c r="AL22" s="6" t="s">
        <v>509</v>
      </c>
      <c r="AQ22" s="6" t="s">
        <v>270</v>
      </c>
      <c r="AS22" s="8" t="s">
        <v>309</v>
      </c>
      <c r="AT22" s="6" t="s">
        <v>84</v>
      </c>
      <c r="AU22" s="6" t="s">
        <v>271</v>
      </c>
      <c r="AV22" s="6" t="s">
        <v>304</v>
      </c>
      <c r="AW22" s="6" t="s">
        <v>308</v>
      </c>
      <c r="AX22" s="6" t="s">
        <v>372</v>
      </c>
      <c r="AY22" s="6" t="s">
        <v>528</v>
      </c>
      <c r="AZ22" s="6" t="s">
        <v>725</v>
      </c>
      <c r="BA22" s="6" t="s">
        <v>739</v>
      </c>
    </row>
    <row r="23" spans="1:53" ht="36.75" customHeight="1" x14ac:dyDescent="0.2">
      <c r="A23" s="4">
        <v>21</v>
      </c>
      <c r="B23" s="5">
        <v>41329</v>
      </c>
      <c r="C23" s="25" t="s">
        <v>765</v>
      </c>
      <c r="E23" s="21" t="s">
        <v>927</v>
      </c>
      <c r="F23" s="6" t="s">
        <v>50</v>
      </c>
      <c r="G23" s="24" t="s">
        <v>754</v>
      </c>
      <c r="H23" s="6" t="s">
        <v>117</v>
      </c>
      <c r="I23" s="6" t="s">
        <v>778</v>
      </c>
      <c r="J23" s="6" t="s">
        <v>23</v>
      </c>
      <c r="K23" s="24" t="s">
        <v>23</v>
      </c>
      <c r="L23" s="6" t="s">
        <v>27</v>
      </c>
      <c r="M23" s="6" t="s">
        <v>40</v>
      </c>
      <c r="O23" s="6" t="s">
        <v>731</v>
      </c>
      <c r="P23" s="24" t="s">
        <v>841</v>
      </c>
      <c r="Q23" s="6" t="s">
        <v>160</v>
      </c>
      <c r="R23" s="6" t="s">
        <v>732</v>
      </c>
      <c r="S23" s="24" t="s">
        <v>850</v>
      </c>
      <c r="T23" s="32">
        <v>2</v>
      </c>
      <c r="U23" s="31">
        <v>1</v>
      </c>
      <c r="V23" s="31">
        <v>1</v>
      </c>
      <c r="X23" s="7">
        <v>1</v>
      </c>
      <c r="Y23" s="7">
        <v>0</v>
      </c>
      <c r="Z23" s="7">
        <v>1</v>
      </c>
      <c r="AA23" s="7">
        <v>0</v>
      </c>
      <c r="AB23" s="7">
        <v>1</v>
      </c>
      <c r="AC23" s="7">
        <v>0</v>
      </c>
      <c r="AE23" s="23">
        <v>1</v>
      </c>
      <c r="AF23" s="23">
        <v>0</v>
      </c>
      <c r="AG23" s="23">
        <v>1</v>
      </c>
      <c r="AH23" s="23">
        <v>0</v>
      </c>
      <c r="AI23" s="23">
        <v>1</v>
      </c>
      <c r="AJ23" s="23">
        <v>0</v>
      </c>
      <c r="AL23" s="6" t="s">
        <v>509</v>
      </c>
      <c r="AS23" s="8" t="s">
        <v>733</v>
      </c>
      <c r="AT23" s="6" t="s">
        <v>730</v>
      </c>
    </row>
    <row r="24" spans="1:53" ht="36.75" customHeight="1" x14ac:dyDescent="0.2">
      <c r="A24" s="4">
        <v>22</v>
      </c>
      <c r="B24" s="5">
        <v>41496</v>
      </c>
      <c r="C24" s="25" t="s">
        <v>763</v>
      </c>
      <c r="E24" s="21" t="s">
        <v>928</v>
      </c>
      <c r="F24" s="6" t="s">
        <v>48</v>
      </c>
      <c r="G24" s="24" t="s">
        <v>754</v>
      </c>
      <c r="H24" s="6" t="s">
        <v>642</v>
      </c>
      <c r="I24" s="6" t="s">
        <v>642</v>
      </c>
      <c r="J24" s="6" t="s">
        <v>23</v>
      </c>
      <c r="K24" s="24" t="s">
        <v>23</v>
      </c>
      <c r="L24" s="6" t="s">
        <v>27</v>
      </c>
      <c r="M24" s="6" t="s">
        <v>324</v>
      </c>
      <c r="O24" s="6" t="s">
        <v>93</v>
      </c>
      <c r="P24" s="24" t="s">
        <v>93</v>
      </c>
      <c r="Q24" s="6" t="s">
        <v>844</v>
      </c>
      <c r="R24" s="6" t="s">
        <v>560</v>
      </c>
      <c r="S24" s="24" t="s">
        <v>846</v>
      </c>
      <c r="T24" s="32">
        <v>2</v>
      </c>
      <c r="U24" s="31">
        <v>1</v>
      </c>
      <c r="V24" s="31">
        <v>1</v>
      </c>
      <c r="W24" s="7" t="s">
        <v>645</v>
      </c>
      <c r="X24" s="7">
        <v>1</v>
      </c>
      <c r="Y24" s="7">
        <v>0</v>
      </c>
      <c r="Z24" s="7">
        <v>1</v>
      </c>
      <c r="AA24" s="7">
        <v>0</v>
      </c>
      <c r="AB24" s="7">
        <v>0</v>
      </c>
      <c r="AC24" s="7">
        <v>1</v>
      </c>
      <c r="AD24" s="23" t="s">
        <v>646</v>
      </c>
      <c r="AE24" s="23">
        <v>1</v>
      </c>
      <c r="AF24" s="23">
        <v>0</v>
      </c>
      <c r="AG24" s="23">
        <v>1</v>
      </c>
      <c r="AH24" s="23">
        <v>0</v>
      </c>
      <c r="AI24" s="23">
        <v>1</v>
      </c>
      <c r="AJ24" s="23">
        <v>0</v>
      </c>
      <c r="AL24" s="6" t="s">
        <v>509</v>
      </c>
      <c r="AQ24" s="6" t="s">
        <v>648</v>
      </c>
      <c r="AS24" s="8" t="s">
        <v>644</v>
      </c>
      <c r="AT24" s="6" t="s">
        <v>643</v>
      </c>
      <c r="AU24" s="6" t="s">
        <v>647</v>
      </c>
      <c r="AV24" s="6" t="s">
        <v>649</v>
      </c>
    </row>
    <row r="25" spans="1:53" ht="36.75" customHeight="1" x14ac:dyDescent="0.2">
      <c r="A25" s="4">
        <v>23</v>
      </c>
      <c r="B25" s="5">
        <v>41532</v>
      </c>
      <c r="C25" s="25" t="s">
        <v>763</v>
      </c>
      <c r="E25" s="21" t="s">
        <v>929</v>
      </c>
      <c r="F25" s="6" t="s">
        <v>66</v>
      </c>
      <c r="G25" s="24" t="s">
        <v>755</v>
      </c>
      <c r="H25" s="6" t="s">
        <v>417</v>
      </c>
      <c r="I25" s="6" t="s">
        <v>420</v>
      </c>
      <c r="J25" s="6" t="s">
        <v>66</v>
      </c>
      <c r="K25" s="24" t="s">
        <v>66</v>
      </c>
      <c r="L25" s="6" t="s">
        <v>598</v>
      </c>
      <c r="M25" s="6" t="s">
        <v>835</v>
      </c>
      <c r="N25" s="6" t="s">
        <v>419</v>
      </c>
      <c r="O25" s="6" t="s">
        <v>92</v>
      </c>
      <c r="P25" s="24" t="s">
        <v>92</v>
      </c>
      <c r="Q25" s="6" t="s">
        <v>159</v>
      </c>
      <c r="R25" s="6" t="s">
        <v>418</v>
      </c>
      <c r="S25" s="24" t="s">
        <v>847</v>
      </c>
      <c r="T25" s="32">
        <v>10</v>
      </c>
      <c r="U25" s="31">
        <v>3</v>
      </c>
      <c r="V25" s="31">
        <v>7</v>
      </c>
      <c r="W25" s="7" t="s">
        <v>92</v>
      </c>
      <c r="X25" s="7">
        <v>3</v>
      </c>
      <c r="Y25" s="7">
        <v>0</v>
      </c>
      <c r="Z25" s="7">
        <v>3</v>
      </c>
      <c r="AA25" s="7">
        <v>0</v>
      </c>
      <c r="AB25" s="7">
        <v>3</v>
      </c>
      <c r="AC25" s="7">
        <v>0</v>
      </c>
      <c r="AD25" s="23" t="s">
        <v>92</v>
      </c>
      <c r="AE25" s="23">
        <v>7</v>
      </c>
      <c r="AF25" s="23">
        <v>0</v>
      </c>
      <c r="AG25" s="23">
        <v>7</v>
      </c>
      <c r="AH25" s="23">
        <v>0</v>
      </c>
      <c r="AI25" s="23">
        <v>7</v>
      </c>
      <c r="AJ25" s="23">
        <v>0</v>
      </c>
      <c r="AL25" s="6" t="s">
        <v>34</v>
      </c>
      <c r="AM25" s="6" t="s">
        <v>599</v>
      </c>
      <c r="AO25" s="6" t="s">
        <v>600</v>
      </c>
      <c r="AQ25" s="6" t="s">
        <v>529</v>
      </c>
      <c r="AS25" s="8" t="s">
        <v>531</v>
      </c>
      <c r="AT25" s="6" t="s">
        <v>416</v>
      </c>
      <c r="AU25" s="6" t="s">
        <v>530</v>
      </c>
      <c r="AV25" s="6" t="s">
        <v>724</v>
      </c>
      <c r="AW25" s="6" t="s">
        <v>601</v>
      </c>
    </row>
    <row r="26" spans="1:53" ht="36.75" customHeight="1" x14ac:dyDescent="0.2">
      <c r="A26" s="4">
        <v>24</v>
      </c>
      <c r="B26" s="5">
        <v>41551</v>
      </c>
      <c r="C26" s="25" t="s">
        <v>763</v>
      </c>
      <c r="E26" s="21" t="s">
        <v>982</v>
      </c>
      <c r="F26" s="6" t="s">
        <v>28</v>
      </c>
      <c r="G26" s="24" t="s">
        <v>753</v>
      </c>
      <c r="H26" s="6" t="s">
        <v>808</v>
      </c>
      <c r="I26" s="6" t="s">
        <v>221</v>
      </c>
      <c r="J26" s="6" t="s">
        <v>23</v>
      </c>
      <c r="K26" s="24" t="s">
        <v>23</v>
      </c>
      <c r="L26" s="6" t="s">
        <v>225</v>
      </c>
      <c r="M26" s="6" t="s">
        <v>40</v>
      </c>
      <c r="O26" s="6" t="s">
        <v>93</v>
      </c>
      <c r="P26" s="24" t="s">
        <v>93</v>
      </c>
      <c r="Q26" s="6" t="s">
        <v>160</v>
      </c>
      <c r="R26" s="6" t="s">
        <v>851</v>
      </c>
      <c r="S26" s="24" t="s">
        <v>849</v>
      </c>
      <c r="T26" s="32">
        <v>8</v>
      </c>
      <c r="U26" s="31">
        <v>3</v>
      </c>
      <c r="V26" s="31">
        <v>5</v>
      </c>
      <c r="W26" s="7" t="s">
        <v>226</v>
      </c>
      <c r="X26" s="7">
        <v>3</v>
      </c>
      <c r="Y26" s="7">
        <v>0</v>
      </c>
      <c r="Z26" s="7">
        <v>3</v>
      </c>
      <c r="AA26" s="7">
        <v>0</v>
      </c>
      <c r="AB26" s="7">
        <v>3</v>
      </c>
      <c r="AC26" s="7">
        <v>0</v>
      </c>
      <c r="AD26" s="23" t="s">
        <v>241</v>
      </c>
      <c r="AE26" s="23">
        <v>5</v>
      </c>
      <c r="AF26" s="23">
        <v>0</v>
      </c>
      <c r="AG26" s="23">
        <v>5</v>
      </c>
      <c r="AH26" s="23">
        <v>0</v>
      </c>
      <c r="AI26" s="23">
        <v>5</v>
      </c>
      <c r="AJ26" s="23">
        <v>0</v>
      </c>
      <c r="AK26" s="8" t="s">
        <v>224</v>
      </c>
      <c r="AL26" s="6" t="s">
        <v>34</v>
      </c>
      <c r="AM26" s="6" t="s">
        <v>222</v>
      </c>
      <c r="AN26" s="6" t="s">
        <v>223</v>
      </c>
      <c r="AR26" s="8" t="s">
        <v>714</v>
      </c>
      <c r="AS26" s="8" t="s">
        <v>227</v>
      </c>
      <c r="AT26" s="6" t="s">
        <v>218</v>
      </c>
      <c r="AU26" s="6" t="s">
        <v>219</v>
      </c>
      <c r="AV26" s="6" t="s">
        <v>220</v>
      </c>
      <c r="AW26" s="6" t="s">
        <v>242</v>
      </c>
      <c r="AX26" s="6" t="s">
        <v>310</v>
      </c>
      <c r="AY26" s="6" t="s">
        <v>532</v>
      </c>
      <c r="AZ26" s="6" t="s">
        <v>715</v>
      </c>
    </row>
    <row r="27" spans="1:53" ht="36.75" customHeight="1" x14ac:dyDescent="0.2">
      <c r="A27" s="4">
        <v>25</v>
      </c>
      <c r="B27" s="5">
        <v>41566</v>
      </c>
      <c r="C27" s="25" t="s">
        <v>763</v>
      </c>
      <c r="E27" s="21" t="s">
        <v>930</v>
      </c>
      <c r="F27" s="6" t="s">
        <v>152</v>
      </c>
      <c r="G27" s="24" t="s">
        <v>756</v>
      </c>
      <c r="H27" s="6" t="s">
        <v>177</v>
      </c>
      <c r="I27" s="6" t="s">
        <v>178</v>
      </c>
      <c r="J27" s="6" t="s">
        <v>769</v>
      </c>
      <c r="K27" s="24" t="s">
        <v>23</v>
      </c>
      <c r="L27" s="6" t="s">
        <v>27</v>
      </c>
      <c r="M27" s="6" t="s">
        <v>835</v>
      </c>
      <c r="N27" s="6" t="s">
        <v>185</v>
      </c>
      <c r="O27" s="6" t="s">
        <v>93</v>
      </c>
      <c r="P27" s="24" t="s">
        <v>93</v>
      </c>
      <c r="Q27" s="6" t="s">
        <v>160</v>
      </c>
      <c r="R27" s="6" t="s">
        <v>848</v>
      </c>
      <c r="S27" s="24" t="s">
        <v>845</v>
      </c>
      <c r="T27" s="32">
        <v>9</v>
      </c>
      <c r="U27" s="31">
        <v>4</v>
      </c>
      <c r="V27" s="31">
        <v>5</v>
      </c>
      <c r="W27" s="7" t="s">
        <v>239</v>
      </c>
      <c r="X27" s="7">
        <v>4</v>
      </c>
      <c r="Y27" s="7">
        <v>0</v>
      </c>
      <c r="Z27" s="7">
        <v>4</v>
      </c>
      <c r="AA27" s="7">
        <v>0</v>
      </c>
      <c r="AB27" s="7">
        <v>0</v>
      </c>
      <c r="AC27" s="7">
        <v>4</v>
      </c>
      <c r="AD27" s="23" t="s">
        <v>180</v>
      </c>
      <c r="AE27" s="23">
        <v>5</v>
      </c>
      <c r="AF27" s="23">
        <v>0</v>
      </c>
      <c r="AG27" s="23">
        <v>5</v>
      </c>
      <c r="AH27" s="23">
        <v>0</v>
      </c>
      <c r="AI27" s="23">
        <v>5</v>
      </c>
      <c r="AJ27" s="23">
        <v>0</v>
      </c>
      <c r="AK27" s="8" t="s">
        <v>183</v>
      </c>
      <c r="AL27" s="6" t="s">
        <v>34</v>
      </c>
      <c r="AM27" s="6" t="s">
        <v>181</v>
      </c>
      <c r="AQ27" s="6" t="s">
        <v>188</v>
      </c>
      <c r="AS27" s="8" t="s">
        <v>182</v>
      </c>
      <c r="AT27" s="6" t="s">
        <v>179</v>
      </c>
      <c r="AU27" s="6" t="s">
        <v>184</v>
      </c>
      <c r="AV27" s="6" t="s">
        <v>187</v>
      </c>
      <c r="AW27" s="6" t="s">
        <v>238</v>
      </c>
      <c r="AX27" s="6" t="s">
        <v>240</v>
      </c>
      <c r="AY27" s="6" t="s">
        <v>311</v>
      </c>
      <c r="AZ27" s="6" t="s">
        <v>738</v>
      </c>
    </row>
    <row r="28" spans="1:53" ht="36.75" customHeight="1" x14ac:dyDescent="0.2">
      <c r="A28" s="4">
        <v>26</v>
      </c>
      <c r="B28" s="5">
        <v>41574</v>
      </c>
      <c r="C28" s="25" t="s">
        <v>763</v>
      </c>
      <c r="E28" s="21" t="s">
        <v>984</v>
      </c>
      <c r="F28" s="6" t="s">
        <v>89</v>
      </c>
      <c r="G28" s="24" t="s">
        <v>757</v>
      </c>
      <c r="H28" s="6" t="s">
        <v>536</v>
      </c>
      <c r="I28" s="6" t="s">
        <v>537</v>
      </c>
      <c r="J28" s="6" t="s">
        <v>69</v>
      </c>
      <c r="K28" s="24" t="s">
        <v>69</v>
      </c>
      <c r="L28" s="6" t="s">
        <v>88</v>
      </c>
      <c r="M28" s="6" t="s">
        <v>40</v>
      </c>
      <c r="N28" s="6" t="s">
        <v>542</v>
      </c>
      <c r="O28" s="6" t="s">
        <v>539</v>
      </c>
      <c r="P28" s="24" t="s">
        <v>841</v>
      </c>
      <c r="Q28" s="6" t="s">
        <v>160</v>
      </c>
      <c r="R28" s="6" t="s">
        <v>534</v>
      </c>
      <c r="S28" s="24" t="s">
        <v>850</v>
      </c>
      <c r="T28" s="32">
        <v>4</v>
      </c>
      <c r="U28" s="31">
        <v>3</v>
      </c>
      <c r="V28" s="31">
        <v>1</v>
      </c>
      <c r="W28" s="7" t="s">
        <v>548</v>
      </c>
      <c r="X28" s="7">
        <v>3</v>
      </c>
      <c r="Y28" s="7">
        <v>0</v>
      </c>
      <c r="Z28" s="7">
        <v>3</v>
      </c>
      <c r="AA28" s="7">
        <v>0</v>
      </c>
      <c r="AB28" s="7">
        <v>1</v>
      </c>
      <c r="AC28" s="7">
        <v>2</v>
      </c>
      <c r="AD28" s="23" t="s">
        <v>546</v>
      </c>
      <c r="AE28" s="23">
        <v>1</v>
      </c>
      <c r="AF28" s="23">
        <v>0</v>
      </c>
      <c r="AG28" s="23">
        <v>1</v>
      </c>
      <c r="AH28" s="23">
        <v>0</v>
      </c>
      <c r="AI28" s="23">
        <v>1</v>
      </c>
      <c r="AJ28" s="23">
        <v>0</v>
      </c>
      <c r="AL28" s="6" t="s">
        <v>34</v>
      </c>
      <c r="AM28" s="6" t="s">
        <v>545</v>
      </c>
      <c r="AO28" s="6" t="s">
        <v>549</v>
      </c>
      <c r="AQ28" s="6" t="s">
        <v>535</v>
      </c>
      <c r="AS28" s="8" t="s">
        <v>541</v>
      </c>
      <c r="AT28" s="6" t="s">
        <v>533</v>
      </c>
      <c r="AU28" s="6" t="s">
        <v>538</v>
      </c>
      <c r="AV28" s="6" t="s">
        <v>540</v>
      </c>
      <c r="AW28" s="6" t="s">
        <v>544</v>
      </c>
      <c r="AX28" s="6" t="s">
        <v>547</v>
      </c>
      <c r="AY28" s="6" t="s">
        <v>550</v>
      </c>
    </row>
    <row r="29" spans="1:53" ht="36.75" customHeight="1" x14ac:dyDescent="0.2">
      <c r="A29" s="4">
        <v>27</v>
      </c>
      <c r="B29" s="5">
        <v>41578</v>
      </c>
      <c r="C29" s="25" t="s">
        <v>763</v>
      </c>
      <c r="E29" s="21" t="s">
        <v>931</v>
      </c>
      <c r="F29" s="6" t="s">
        <v>152</v>
      </c>
      <c r="G29" s="24" t="s">
        <v>756</v>
      </c>
      <c r="H29" s="6" t="s">
        <v>177</v>
      </c>
      <c r="I29" s="6" t="s">
        <v>490</v>
      </c>
      <c r="J29" s="6" t="s">
        <v>769</v>
      </c>
      <c r="K29" s="24" t="s">
        <v>23</v>
      </c>
      <c r="L29" s="6" t="s">
        <v>27</v>
      </c>
      <c r="M29" s="6" t="s">
        <v>40</v>
      </c>
      <c r="O29" s="6" t="s">
        <v>93</v>
      </c>
      <c r="P29" s="24" t="s">
        <v>93</v>
      </c>
      <c r="Q29" s="6" t="s">
        <v>160</v>
      </c>
      <c r="R29" s="6" t="s">
        <v>491</v>
      </c>
      <c r="S29" s="24" t="s">
        <v>849</v>
      </c>
      <c r="T29" s="32">
        <v>2</v>
      </c>
      <c r="U29" s="31">
        <v>1</v>
      </c>
      <c r="V29" s="31">
        <v>1</v>
      </c>
      <c r="W29" s="7" t="s">
        <v>492</v>
      </c>
      <c r="X29" s="7">
        <v>1</v>
      </c>
      <c r="Y29" s="7">
        <v>0</v>
      </c>
      <c r="Z29" s="7">
        <v>1</v>
      </c>
      <c r="AA29" s="7">
        <v>0</v>
      </c>
      <c r="AB29" s="7">
        <v>1</v>
      </c>
      <c r="AC29" s="7">
        <v>0</v>
      </c>
      <c r="AE29" s="23">
        <v>1</v>
      </c>
      <c r="AF29" s="23">
        <v>0</v>
      </c>
      <c r="AG29" s="23">
        <v>1</v>
      </c>
      <c r="AH29" s="23">
        <v>0</v>
      </c>
      <c r="AI29" s="23">
        <v>1</v>
      </c>
      <c r="AJ29" s="23">
        <v>0</v>
      </c>
      <c r="AL29" s="6" t="s">
        <v>509</v>
      </c>
      <c r="AS29" s="8" t="s">
        <v>489</v>
      </c>
      <c r="AT29" s="6" t="s">
        <v>488</v>
      </c>
    </row>
    <row r="30" spans="1:53" ht="36.75" customHeight="1" x14ac:dyDescent="0.2">
      <c r="A30" s="4">
        <v>28</v>
      </c>
      <c r="B30" s="5">
        <v>41579</v>
      </c>
      <c r="C30" s="25" t="s">
        <v>763</v>
      </c>
      <c r="E30" s="21" t="s">
        <v>932</v>
      </c>
      <c r="F30" s="6" t="s">
        <v>66</v>
      </c>
      <c r="G30" s="24" t="s">
        <v>755</v>
      </c>
      <c r="H30" s="6" t="s">
        <v>90</v>
      </c>
      <c r="I30" s="6" t="s">
        <v>243</v>
      </c>
      <c r="J30" s="6" t="s">
        <v>67</v>
      </c>
      <c r="K30" s="24" t="s">
        <v>67</v>
      </c>
      <c r="L30" s="6" t="s">
        <v>68</v>
      </c>
      <c r="M30" s="6" t="s">
        <v>245</v>
      </c>
      <c r="N30" s="6" t="s">
        <v>246</v>
      </c>
      <c r="O30" s="6" t="s">
        <v>93</v>
      </c>
      <c r="P30" s="24" t="s">
        <v>93</v>
      </c>
      <c r="Q30" s="6" t="s">
        <v>842</v>
      </c>
      <c r="R30" s="6" t="s">
        <v>244</v>
      </c>
      <c r="S30" s="24" t="s">
        <v>845</v>
      </c>
      <c r="T30" s="32">
        <v>9</v>
      </c>
      <c r="U30" s="31">
        <v>1</v>
      </c>
      <c r="V30" s="31">
        <v>8</v>
      </c>
      <c r="W30" s="7" t="s">
        <v>369</v>
      </c>
      <c r="X30" s="7">
        <v>1</v>
      </c>
      <c r="Y30" s="7">
        <v>0</v>
      </c>
      <c r="Z30" s="7">
        <v>1</v>
      </c>
      <c r="AA30" s="7">
        <v>0</v>
      </c>
      <c r="AB30" s="7">
        <v>1</v>
      </c>
      <c r="AC30" s="7">
        <v>0</v>
      </c>
      <c r="AE30" s="23">
        <v>8</v>
      </c>
      <c r="AF30" s="23">
        <v>0</v>
      </c>
      <c r="AG30" s="23">
        <v>8</v>
      </c>
      <c r="AH30" s="23">
        <v>0</v>
      </c>
      <c r="AI30" s="23">
        <v>8</v>
      </c>
      <c r="AJ30" s="23">
        <v>0</v>
      </c>
      <c r="AL30" s="6" t="s">
        <v>509</v>
      </c>
      <c r="AQ30" s="6" t="s">
        <v>270</v>
      </c>
      <c r="AS30" s="8" t="s">
        <v>248</v>
      </c>
      <c r="AT30" s="6" t="s">
        <v>247</v>
      </c>
      <c r="AU30" s="6" t="s">
        <v>368</v>
      </c>
      <c r="AV30" s="6" t="s">
        <v>606</v>
      </c>
      <c r="AW30" s="6" t="s">
        <v>607</v>
      </c>
      <c r="AX30" s="6" t="s">
        <v>608</v>
      </c>
    </row>
    <row r="31" spans="1:53" ht="36.75" customHeight="1" x14ac:dyDescent="0.2">
      <c r="A31" s="4">
        <v>29</v>
      </c>
      <c r="B31" s="5">
        <v>41606</v>
      </c>
      <c r="C31" s="25" t="s">
        <v>763</v>
      </c>
      <c r="E31" s="21" t="s">
        <v>933</v>
      </c>
      <c r="F31" s="6" t="s">
        <v>89</v>
      </c>
      <c r="G31" s="24" t="s">
        <v>757</v>
      </c>
      <c r="H31" s="6" t="s">
        <v>423</v>
      </c>
      <c r="I31" s="6" t="s">
        <v>744</v>
      </c>
      <c r="J31" s="6" t="s">
        <v>69</v>
      </c>
      <c r="K31" s="24" t="s">
        <v>69</v>
      </c>
      <c r="L31" s="6" t="s">
        <v>88</v>
      </c>
      <c r="M31" s="6" t="s">
        <v>324</v>
      </c>
      <c r="O31" s="6" t="s">
        <v>92</v>
      </c>
      <c r="P31" s="24" t="s">
        <v>92</v>
      </c>
      <c r="Q31" s="6" t="s">
        <v>159</v>
      </c>
      <c r="R31" s="6" t="s">
        <v>406</v>
      </c>
      <c r="S31" s="24" t="s">
        <v>849</v>
      </c>
      <c r="T31" s="32">
        <v>3</v>
      </c>
      <c r="U31" s="31">
        <v>1</v>
      </c>
      <c r="V31" s="31">
        <v>2</v>
      </c>
      <c r="W31" s="7" t="s">
        <v>745</v>
      </c>
      <c r="X31" s="7">
        <v>1</v>
      </c>
      <c r="Y31" s="7">
        <v>0</v>
      </c>
      <c r="Z31" s="7">
        <v>1</v>
      </c>
      <c r="AA31" s="7">
        <v>0</v>
      </c>
      <c r="AB31" s="7">
        <v>1</v>
      </c>
      <c r="AC31" s="7">
        <v>0</v>
      </c>
      <c r="AD31" s="23" t="s">
        <v>425</v>
      </c>
      <c r="AE31" s="23">
        <v>2</v>
      </c>
      <c r="AF31" s="23">
        <v>0</v>
      </c>
      <c r="AG31" s="23">
        <v>2</v>
      </c>
      <c r="AH31" s="23">
        <v>0</v>
      </c>
      <c r="AI31" s="23">
        <v>2</v>
      </c>
      <c r="AJ31" s="23">
        <v>0</v>
      </c>
      <c r="AL31" s="6" t="s">
        <v>509</v>
      </c>
      <c r="AQ31" s="6" t="s">
        <v>424</v>
      </c>
      <c r="AS31" s="8" t="s">
        <v>422</v>
      </c>
      <c r="AT31" s="6" t="s">
        <v>421</v>
      </c>
      <c r="AU31" s="6" t="s">
        <v>426</v>
      </c>
      <c r="AV31" s="6" t="s">
        <v>746</v>
      </c>
    </row>
    <row r="32" spans="1:53" ht="36.75" customHeight="1" x14ac:dyDescent="0.2">
      <c r="A32" s="4">
        <v>30</v>
      </c>
      <c r="B32" s="5">
        <v>41629</v>
      </c>
      <c r="C32" s="25" t="s">
        <v>763</v>
      </c>
      <c r="E32" s="21" t="s">
        <v>978</v>
      </c>
      <c r="F32" s="6" t="s">
        <v>66</v>
      </c>
      <c r="G32" s="24" t="s">
        <v>755</v>
      </c>
      <c r="H32" s="6" t="s">
        <v>7</v>
      </c>
      <c r="I32" s="6" t="s">
        <v>7</v>
      </c>
      <c r="J32" s="6" t="s">
        <v>66</v>
      </c>
      <c r="K32" s="24" t="s">
        <v>66</v>
      </c>
      <c r="L32" s="6" t="s">
        <v>68</v>
      </c>
      <c r="M32" s="6" t="s">
        <v>835</v>
      </c>
      <c r="O32" s="6" t="s">
        <v>93</v>
      </c>
      <c r="P32" s="24" t="s">
        <v>93</v>
      </c>
      <c r="Q32" s="6" t="s">
        <v>844</v>
      </c>
      <c r="R32" s="6" t="s">
        <v>7</v>
      </c>
      <c r="S32" s="24" t="s">
        <v>849</v>
      </c>
      <c r="T32" s="32">
        <v>5</v>
      </c>
      <c r="U32" s="31">
        <v>5</v>
      </c>
      <c r="V32" s="31">
        <v>0</v>
      </c>
      <c r="X32" s="7">
        <v>5</v>
      </c>
      <c r="Y32" s="7">
        <v>0</v>
      </c>
      <c r="Z32" s="7">
        <v>5</v>
      </c>
      <c r="AA32" s="7">
        <v>0</v>
      </c>
      <c r="AB32" s="7">
        <v>5</v>
      </c>
      <c r="AC32" s="7">
        <v>0</v>
      </c>
      <c r="AE32" s="23">
        <v>0</v>
      </c>
      <c r="AF32" s="23">
        <v>0</v>
      </c>
      <c r="AG32" s="23">
        <v>0</v>
      </c>
      <c r="AH32" s="23">
        <v>0</v>
      </c>
      <c r="AI32" s="23">
        <v>0</v>
      </c>
      <c r="AJ32" s="23">
        <v>0</v>
      </c>
      <c r="AL32" s="6" t="s">
        <v>509</v>
      </c>
      <c r="AS32" s="8" t="s">
        <v>713</v>
      </c>
      <c r="AT32" s="6" t="s">
        <v>712</v>
      </c>
    </row>
    <row r="33" spans="1:49" ht="36.75" customHeight="1" x14ac:dyDescent="0.2">
      <c r="A33" s="4">
        <v>31</v>
      </c>
      <c r="B33" s="5">
        <v>41641</v>
      </c>
      <c r="C33" s="25" t="s">
        <v>766</v>
      </c>
      <c r="E33" s="21" t="s">
        <v>934</v>
      </c>
      <c r="F33" s="6" t="s">
        <v>28</v>
      </c>
      <c r="G33" s="24" t="s">
        <v>753</v>
      </c>
      <c r="H33" s="6" t="s">
        <v>234</v>
      </c>
      <c r="I33" s="6" t="s">
        <v>235</v>
      </c>
      <c r="J33" s="6" t="s">
        <v>23</v>
      </c>
      <c r="K33" s="24" t="s">
        <v>23</v>
      </c>
      <c r="L33" s="6" t="s">
        <v>27</v>
      </c>
      <c r="M33" s="6" t="s">
        <v>836</v>
      </c>
      <c r="O33" s="6" t="s">
        <v>93</v>
      </c>
      <c r="P33" s="24" t="s">
        <v>93</v>
      </c>
      <c r="Q33" s="6" t="s">
        <v>160</v>
      </c>
      <c r="R33" s="6" t="s">
        <v>7</v>
      </c>
      <c r="S33" s="24" t="s">
        <v>849</v>
      </c>
      <c r="T33" s="32">
        <v>2</v>
      </c>
      <c r="U33" s="31">
        <v>1</v>
      </c>
      <c r="V33" s="31">
        <v>1</v>
      </c>
      <c r="X33" s="7">
        <v>1</v>
      </c>
      <c r="Y33" s="7">
        <v>0</v>
      </c>
      <c r="Z33" s="7">
        <v>1</v>
      </c>
      <c r="AA33" s="7">
        <v>0</v>
      </c>
      <c r="AB33" s="7">
        <v>1</v>
      </c>
      <c r="AC33" s="7">
        <v>0</v>
      </c>
      <c r="AE33" s="23">
        <v>1</v>
      </c>
      <c r="AF33" s="23">
        <v>0</v>
      </c>
      <c r="AG33" s="23">
        <v>1</v>
      </c>
      <c r="AH33" s="23">
        <v>0</v>
      </c>
      <c r="AI33" s="23">
        <v>1</v>
      </c>
      <c r="AJ33" s="23">
        <v>0</v>
      </c>
      <c r="AL33" s="6" t="s">
        <v>509</v>
      </c>
      <c r="AS33" s="8" t="s">
        <v>237</v>
      </c>
      <c r="AT33" s="6" t="s">
        <v>236</v>
      </c>
      <c r="AU33" s="6" t="s">
        <v>617</v>
      </c>
    </row>
    <row r="34" spans="1:49" ht="36.75" customHeight="1" x14ac:dyDescent="0.2">
      <c r="A34" s="4">
        <v>32</v>
      </c>
      <c r="B34" s="5">
        <v>41652</v>
      </c>
      <c r="C34" s="25" t="s">
        <v>766</v>
      </c>
      <c r="E34" s="21" t="s">
        <v>935</v>
      </c>
      <c r="F34" s="6" t="s">
        <v>303</v>
      </c>
      <c r="G34" s="24" t="s">
        <v>757</v>
      </c>
      <c r="H34" s="6" t="s">
        <v>325</v>
      </c>
      <c r="I34" s="6" t="s">
        <v>325</v>
      </c>
      <c r="J34" s="6" t="s">
        <v>67</v>
      </c>
      <c r="K34" s="24" t="s">
        <v>67</v>
      </c>
      <c r="L34" s="6" t="s">
        <v>68</v>
      </c>
      <c r="M34" s="6" t="s">
        <v>324</v>
      </c>
      <c r="O34" s="6" t="s">
        <v>92</v>
      </c>
      <c r="P34" s="24" t="s">
        <v>92</v>
      </c>
      <c r="Q34" s="6" t="s">
        <v>159</v>
      </c>
      <c r="R34" s="6" t="s">
        <v>7</v>
      </c>
      <c r="S34" s="24" t="s">
        <v>849</v>
      </c>
      <c r="T34" s="32">
        <v>1</v>
      </c>
      <c r="U34" s="31">
        <v>1</v>
      </c>
      <c r="V34" s="31">
        <v>0</v>
      </c>
      <c r="W34" s="7" t="s">
        <v>618</v>
      </c>
      <c r="X34" s="7">
        <v>1</v>
      </c>
      <c r="Y34" s="7">
        <v>0</v>
      </c>
      <c r="Z34" s="7">
        <v>1</v>
      </c>
      <c r="AA34" s="7">
        <v>0</v>
      </c>
      <c r="AB34" s="7">
        <v>1</v>
      </c>
      <c r="AC34" s="7">
        <v>0</v>
      </c>
      <c r="AE34" s="23">
        <v>0</v>
      </c>
      <c r="AF34" s="23">
        <v>0</v>
      </c>
      <c r="AG34" s="23">
        <v>0</v>
      </c>
      <c r="AH34" s="23">
        <v>0</v>
      </c>
      <c r="AI34" s="23">
        <v>0</v>
      </c>
      <c r="AJ34" s="23">
        <v>0</v>
      </c>
      <c r="AL34" s="6" t="s">
        <v>509</v>
      </c>
      <c r="AS34" s="8" t="s">
        <v>323</v>
      </c>
      <c r="AT34" s="6" t="s">
        <v>322</v>
      </c>
      <c r="AU34" s="6" t="s">
        <v>322</v>
      </c>
      <c r="AV34" s="6" t="s">
        <v>619</v>
      </c>
      <c r="AW34" s="6" t="s">
        <v>619</v>
      </c>
    </row>
    <row r="35" spans="1:49" ht="36.75" customHeight="1" x14ac:dyDescent="0.2">
      <c r="A35" s="4">
        <v>33</v>
      </c>
      <c r="B35" s="5">
        <v>41659</v>
      </c>
      <c r="C35" s="25" t="s">
        <v>766</v>
      </c>
      <c r="E35" s="21" t="s">
        <v>936</v>
      </c>
      <c r="F35" s="6" t="s">
        <v>189</v>
      </c>
      <c r="G35" s="24" t="s">
        <v>756</v>
      </c>
      <c r="H35" s="6" t="s">
        <v>190</v>
      </c>
      <c r="I35" s="6" t="s">
        <v>195</v>
      </c>
      <c r="J35" s="6" t="s">
        <v>65</v>
      </c>
      <c r="K35" s="24" t="s">
        <v>23</v>
      </c>
      <c r="L35" s="6" t="s">
        <v>27</v>
      </c>
      <c r="M35" s="6" t="s">
        <v>835</v>
      </c>
      <c r="O35" s="6" t="s">
        <v>93</v>
      </c>
      <c r="P35" s="24" t="s">
        <v>93</v>
      </c>
      <c r="Q35" s="6" t="s">
        <v>160</v>
      </c>
      <c r="R35" s="6" t="s">
        <v>7</v>
      </c>
      <c r="S35" s="24" t="s">
        <v>849</v>
      </c>
      <c r="T35" s="32">
        <v>2</v>
      </c>
      <c r="U35" s="31">
        <v>2</v>
      </c>
      <c r="V35" s="31">
        <v>0</v>
      </c>
      <c r="W35" s="7" t="s">
        <v>193</v>
      </c>
      <c r="X35" s="7">
        <v>2</v>
      </c>
      <c r="Y35" s="7">
        <v>0</v>
      </c>
      <c r="Z35" s="7">
        <v>1</v>
      </c>
      <c r="AA35" s="7">
        <v>1</v>
      </c>
      <c r="AB35" s="7">
        <v>2</v>
      </c>
      <c r="AC35" s="7">
        <v>0</v>
      </c>
      <c r="AE35" s="23">
        <v>0</v>
      </c>
      <c r="AF35" s="23">
        <v>0</v>
      </c>
      <c r="AG35" s="23">
        <v>0</v>
      </c>
      <c r="AH35" s="23">
        <v>0</v>
      </c>
      <c r="AI35" s="23">
        <v>0</v>
      </c>
      <c r="AJ35" s="23">
        <v>0</v>
      </c>
      <c r="AK35" s="8" t="s">
        <v>194</v>
      </c>
      <c r="AL35" s="6" t="s">
        <v>509</v>
      </c>
      <c r="AS35" s="8" t="s">
        <v>192</v>
      </c>
      <c r="AT35" s="6" t="s">
        <v>191</v>
      </c>
      <c r="AU35" s="6" t="s">
        <v>796</v>
      </c>
    </row>
    <row r="36" spans="1:49" ht="36.75" customHeight="1" x14ac:dyDescent="0.2">
      <c r="A36" s="4">
        <v>34</v>
      </c>
      <c r="B36" s="5">
        <v>41661</v>
      </c>
      <c r="C36" s="25" t="s">
        <v>766</v>
      </c>
      <c r="E36" s="21" t="s">
        <v>937</v>
      </c>
      <c r="F36" s="6" t="s">
        <v>251</v>
      </c>
      <c r="G36" s="24" t="s">
        <v>753</v>
      </c>
      <c r="H36" s="6" t="s">
        <v>386</v>
      </c>
      <c r="I36" s="6" t="s">
        <v>387</v>
      </c>
      <c r="J36" s="6" t="s">
        <v>77</v>
      </c>
      <c r="K36" s="24" t="s">
        <v>77</v>
      </c>
      <c r="L36" s="6" t="s">
        <v>387</v>
      </c>
      <c r="M36" s="6" t="s">
        <v>835</v>
      </c>
      <c r="O36" s="6" t="s">
        <v>93</v>
      </c>
      <c r="P36" s="24" t="s">
        <v>93</v>
      </c>
      <c r="Q36" s="6" t="s">
        <v>842</v>
      </c>
      <c r="R36" s="6" t="s">
        <v>336</v>
      </c>
      <c r="S36" s="24" t="s">
        <v>853</v>
      </c>
      <c r="T36" s="32">
        <v>3</v>
      </c>
      <c r="U36" s="31">
        <v>2</v>
      </c>
      <c r="V36" s="31">
        <v>1</v>
      </c>
      <c r="W36" s="7" t="s">
        <v>389</v>
      </c>
      <c r="X36" s="7">
        <v>2</v>
      </c>
      <c r="Y36" s="7">
        <v>0</v>
      </c>
      <c r="Z36" s="7">
        <v>2</v>
      </c>
      <c r="AA36" s="7">
        <v>0</v>
      </c>
      <c r="AB36" s="7">
        <v>2</v>
      </c>
      <c r="AC36" s="7">
        <v>0</v>
      </c>
      <c r="AD36" s="23" t="s">
        <v>388</v>
      </c>
      <c r="AE36" s="23">
        <v>1</v>
      </c>
      <c r="AF36" s="23">
        <v>0</v>
      </c>
      <c r="AG36" s="23">
        <v>1</v>
      </c>
      <c r="AH36" s="23">
        <v>0</v>
      </c>
      <c r="AI36" s="23">
        <v>1</v>
      </c>
      <c r="AJ36" s="23">
        <v>0</v>
      </c>
      <c r="AL36" s="6" t="s">
        <v>509</v>
      </c>
      <c r="AQ36" s="6" t="s">
        <v>385</v>
      </c>
      <c r="AS36" s="8" t="s">
        <v>384</v>
      </c>
      <c r="AT36" s="6" t="s">
        <v>381</v>
      </c>
      <c r="AU36" s="6" t="s">
        <v>382</v>
      </c>
      <c r="AV36" s="6" t="s">
        <v>383</v>
      </c>
      <c r="AW36" s="6" t="s">
        <v>415</v>
      </c>
    </row>
    <row r="37" spans="1:49" ht="36.75" customHeight="1" x14ac:dyDescent="0.2">
      <c r="A37" s="4">
        <v>35</v>
      </c>
      <c r="B37" s="5">
        <v>41688</v>
      </c>
      <c r="C37" s="25" t="s">
        <v>766</v>
      </c>
      <c r="E37" s="21" t="s">
        <v>938</v>
      </c>
      <c r="F37" s="6" t="s">
        <v>152</v>
      </c>
      <c r="G37" s="24" t="s">
        <v>756</v>
      </c>
      <c r="H37" s="6" t="s">
        <v>809</v>
      </c>
      <c r="I37" s="6" t="s">
        <v>326</v>
      </c>
      <c r="J37" s="6" t="s">
        <v>331</v>
      </c>
      <c r="K37" s="24" t="s">
        <v>834</v>
      </c>
      <c r="L37" s="6" t="s">
        <v>68</v>
      </c>
      <c r="M37" s="6" t="s">
        <v>835</v>
      </c>
      <c r="N37" s="6" t="s">
        <v>669</v>
      </c>
      <c r="O37" s="6" t="s">
        <v>670</v>
      </c>
      <c r="P37" s="24" t="s">
        <v>670</v>
      </c>
      <c r="Q37" s="6" t="s">
        <v>843</v>
      </c>
      <c r="R37" s="6" t="s">
        <v>172</v>
      </c>
      <c r="S37" s="24" t="s">
        <v>846</v>
      </c>
      <c r="T37" s="32">
        <v>5</v>
      </c>
      <c r="U37" s="31">
        <v>1</v>
      </c>
      <c r="V37" s="31">
        <v>4</v>
      </c>
      <c r="W37" s="7" t="s">
        <v>737</v>
      </c>
      <c r="X37" s="7">
        <v>1</v>
      </c>
      <c r="Y37" s="7">
        <v>0</v>
      </c>
      <c r="Z37" s="7">
        <v>1</v>
      </c>
      <c r="AA37" s="7">
        <v>0</v>
      </c>
      <c r="AB37" s="7">
        <v>1</v>
      </c>
      <c r="AC37" s="7">
        <v>0</v>
      </c>
      <c r="AD37" s="23" t="s">
        <v>735</v>
      </c>
      <c r="AE37" s="23">
        <v>4</v>
      </c>
      <c r="AF37" s="23">
        <v>0</v>
      </c>
      <c r="AG37" s="23">
        <v>4</v>
      </c>
      <c r="AH37" s="23">
        <v>0</v>
      </c>
      <c r="AI37" s="23">
        <v>4</v>
      </c>
      <c r="AJ37" s="23">
        <v>0</v>
      </c>
      <c r="AL37" s="6" t="s">
        <v>509</v>
      </c>
      <c r="AS37" s="8" t="s">
        <v>711</v>
      </c>
      <c r="AT37" s="6" t="s">
        <v>710</v>
      </c>
      <c r="AU37" s="6" t="s">
        <v>736</v>
      </c>
    </row>
    <row r="38" spans="1:49" ht="36.75" customHeight="1" x14ac:dyDescent="0.2">
      <c r="A38" s="4">
        <v>36</v>
      </c>
      <c r="B38" s="5">
        <v>41709</v>
      </c>
      <c r="C38" s="25" t="s">
        <v>766</v>
      </c>
      <c r="E38" s="21" t="s">
        <v>939</v>
      </c>
      <c r="F38" s="6" t="s">
        <v>152</v>
      </c>
      <c r="G38" s="24" t="s">
        <v>756</v>
      </c>
      <c r="H38" s="6" t="s">
        <v>809</v>
      </c>
      <c r="I38" s="6" t="s">
        <v>326</v>
      </c>
      <c r="J38" s="6" t="s">
        <v>331</v>
      </c>
      <c r="K38" s="24" t="s">
        <v>834</v>
      </c>
      <c r="L38" s="6" t="s">
        <v>68</v>
      </c>
      <c r="M38" s="6" t="s">
        <v>835</v>
      </c>
      <c r="O38" s="6" t="s">
        <v>92</v>
      </c>
      <c r="P38" s="24" t="s">
        <v>92</v>
      </c>
      <c r="Q38" s="6" t="s">
        <v>159</v>
      </c>
      <c r="R38" s="6" t="s">
        <v>327</v>
      </c>
      <c r="S38" s="24" t="s">
        <v>847</v>
      </c>
      <c r="T38" s="32">
        <v>4</v>
      </c>
      <c r="U38" s="31">
        <v>1</v>
      </c>
      <c r="V38" s="31">
        <v>3</v>
      </c>
      <c r="W38" s="7" t="s">
        <v>683</v>
      </c>
      <c r="X38" s="7">
        <v>1</v>
      </c>
      <c r="Y38" s="7">
        <v>0</v>
      </c>
      <c r="Z38" s="7">
        <v>1</v>
      </c>
      <c r="AA38" s="7">
        <v>0</v>
      </c>
      <c r="AB38" s="7">
        <v>1</v>
      </c>
      <c r="AC38" s="7">
        <v>0</v>
      </c>
      <c r="AD38" s="23" t="s">
        <v>92</v>
      </c>
      <c r="AE38" s="23">
        <v>3</v>
      </c>
      <c r="AF38" s="23">
        <v>0</v>
      </c>
      <c r="AG38" s="23">
        <v>3</v>
      </c>
      <c r="AH38" s="23">
        <v>0</v>
      </c>
      <c r="AI38" s="23">
        <v>3</v>
      </c>
      <c r="AJ38" s="23">
        <v>0</v>
      </c>
      <c r="AL38" s="6" t="s">
        <v>509</v>
      </c>
      <c r="AQ38" s="6" t="s">
        <v>332</v>
      </c>
      <c r="AR38" s="8" t="s">
        <v>328</v>
      </c>
      <c r="AS38" s="8" t="s">
        <v>330</v>
      </c>
      <c r="AT38" s="6" t="s">
        <v>329</v>
      </c>
    </row>
    <row r="39" spans="1:49" ht="36.75" customHeight="1" x14ac:dyDescent="0.2">
      <c r="A39" s="4">
        <v>37</v>
      </c>
      <c r="B39" s="5">
        <v>41726</v>
      </c>
      <c r="C39" s="25" t="s">
        <v>766</v>
      </c>
      <c r="E39" s="21" t="s">
        <v>940</v>
      </c>
      <c r="F39" s="6" t="s">
        <v>66</v>
      </c>
      <c r="G39" s="24" t="s">
        <v>755</v>
      </c>
      <c r="H39" s="6" t="s">
        <v>316</v>
      </c>
      <c r="I39" s="6" t="s">
        <v>316</v>
      </c>
      <c r="J39" s="6" t="s">
        <v>66</v>
      </c>
      <c r="K39" s="24" t="s">
        <v>66</v>
      </c>
      <c r="L39" s="6" t="s">
        <v>68</v>
      </c>
      <c r="M39" s="6" t="s">
        <v>835</v>
      </c>
      <c r="N39" s="6" t="s">
        <v>314</v>
      </c>
      <c r="O39" s="6" t="s">
        <v>92</v>
      </c>
      <c r="P39" s="24" t="s">
        <v>92</v>
      </c>
      <c r="Q39" s="6" t="s">
        <v>159</v>
      </c>
      <c r="R39" s="6" t="s">
        <v>249</v>
      </c>
      <c r="S39" s="24" t="s">
        <v>853</v>
      </c>
      <c r="T39" s="32">
        <v>10</v>
      </c>
      <c r="U39" s="31">
        <v>6</v>
      </c>
      <c r="V39" s="31">
        <v>4</v>
      </c>
      <c r="W39" s="7" t="s">
        <v>684</v>
      </c>
      <c r="X39" s="7">
        <v>6</v>
      </c>
      <c r="Y39" s="7">
        <v>0</v>
      </c>
      <c r="Z39" s="7">
        <v>6</v>
      </c>
      <c r="AA39" s="7">
        <v>0</v>
      </c>
      <c r="AB39" s="7">
        <v>6</v>
      </c>
      <c r="AC39" s="7">
        <v>0</v>
      </c>
      <c r="AD39" s="23" t="s">
        <v>92</v>
      </c>
      <c r="AE39" s="23">
        <v>4</v>
      </c>
      <c r="AF39" s="23">
        <v>0</v>
      </c>
      <c r="AG39" s="23">
        <v>4</v>
      </c>
      <c r="AH39" s="23">
        <v>0</v>
      </c>
      <c r="AI39" s="23">
        <v>4</v>
      </c>
      <c r="AJ39" s="23">
        <v>0</v>
      </c>
      <c r="AL39" s="6" t="s">
        <v>34</v>
      </c>
      <c r="AM39" s="6" t="s">
        <v>312</v>
      </c>
      <c r="AQ39" s="6" t="s">
        <v>315</v>
      </c>
      <c r="AS39" s="8" t="s">
        <v>367</v>
      </c>
      <c r="AT39" s="6" t="s">
        <v>250</v>
      </c>
      <c r="AU39" s="6" t="s">
        <v>313</v>
      </c>
      <c r="AV39" s="6" t="s">
        <v>366</v>
      </c>
      <c r="AW39" s="6" t="s">
        <v>478</v>
      </c>
    </row>
    <row r="40" spans="1:49" ht="36.75" customHeight="1" x14ac:dyDescent="0.2">
      <c r="A40" s="4">
        <v>38</v>
      </c>
      <c r="B40" s="5">
        <v>41729</v>
      </c>
      <c r="C40" s="25" t="s">
        <v>766</v>
      </c>
      <c r="E40" s="21" t="s">
        <v>941</v>
      </c>
      <c r="F40" s="6" t="s">
        <v>38</v>
      </c>
      <c r="G40" s="24" t="s">
        <v>754</v>
      </c>
      <c r="H40" s="6" t="s">
        <v>650</v>
      </c>
      <c r="I40" s="6" t="s">
        <v>651</v>
      </c>
      <c r="J40" s="6" t="s">
        <v>23</v>
      </c>
      <c r="K40" s="24" t="s">
        <v>23</v>
      </c>
      <c r="L40" s="6" t="s">
        <v>27</v>
      </c>
      <c r="M40" s="6" t="s">
        <v>324</v>
      </c>
      <c r="O40" s="6" t="s">
        <v>93</v>
      </c>
      <c r="P40" s="24" t="s">
        <v>93</v>
      </c>
      <c r="Q40" s="6" t="s">
        <v>160</v>
      </c>
      <c r="R40" s="6" t="s">
        <v>654</v>
      </c>
      <c r="S40" s="24" t="s">
        <v>846</v>
      </c>
      <c r="T40" s="32">
        <v>3</v>
      </c>
      <c r="U40" s="31">
        <v>2</v>
      </c>
      <c r="V40" s="31">
        <v>1</v>
      </c>
      <c r="W40" s="7" t="s">
        <v>656</v>
      </c>
      <c r="X40" s="7">
        <v>2</v>
      </c>
      <c r="Y40" s="7">
        <v>0</v>
      </c>
      <c r="Z40" s="7">
        <v>2</v>
      </c>
      <c r="AA40" s="7">
        <v>0</v>
      </c>
      <c r="AB40" s="7">
        <v>2</v>
      </c>
      <c r="AC40" s="7">
        <v>0</v>
      </c>
      <c r="AD40" s="23" t="s">
        <v>657</v>
      </c>
      <c r="AE40" s="23">
        <v>1</v>
      </c>
      <c r="AF40" s="23">
        <v>0</v>
      </c>
      <c r="AG40" s="23">
        <v>1</v>
      </c>
      <c r="AH40" s="23">
        <v>0</v>
      </c>
      <c r="AI40" s="23">
        <v>1</v>
      </c>
      <c r="AJ40" s="23">
        <v>0</v>
      </c>
      <c r="AL40" s="6" t="s">
        <v>509</v>
      </c>
      <c r="AR40" s="8" t="s">
        <v>659</v>
      </c>
      <c r="AS40" s="8" t="s">
        <v>658</v>
      </c>
      <c r="AT40" s="6" t="s">
        <v>652</v>
      </c>
      <c r="AU40" s="6" t="s">
        <v>653</v>
      </c>
      <c r="AV40" s="6" t="s">
        <v>655</v>
      </c>
      <c r="AW40" s="6" t="s">
        <v>660</v>
      </c>
    </row>
    <row r="41" spans="1:49" ht="36.75" customHeight="1" x14ac:dyDescent="0.2">
      <c r="A41" s="4">
        <v>39</v>
      </c>
      <c r="B41" s="5">
        <v>41753</v>
      </c>
      <c r="C41" s="25" t="s">
        <v>766</v>
      </c>
      <c r="E41" s="21" t="s">
        <v>942</v>
      </c>
      <c r="F41" s="6" t="s">
        <v>38</v>
      </c>
      <c r="G41" s="24" t="s">
        <v>754</v>
      </c>
      <c r="H41" s="6" t="s">
        <v>805</v>
      </c>
      <c r="I41" s="6" t="s">
        <v>430</v>
      </c>
      <c r="J41" s="6" t="s">
        <v>23</v>
      </c>
      <c r="K41" s="24" t="s">
        <v>23</v>
      </c>
      <c r="L41" s="6" t="s">
        <v>27</v>
      </c>
      <c r="M41" s="6" t="s">
        <v>324</v>
      </c>
      <c r="O41" s="6" t="s">
        <v>93</v>
      </c>
      <c r="P41" s="24" t="s">
        <v>93</v>
      </c>
      <c r="Q41" s="6" t="s">
        <v>844</v>
      </c>
      <c r="R41" s="6" t="s">
        <v>7</v>
      </c>
      <c r="S41" s="24" t="s">
        <v>849</v>
      </c>
      <c r="T41" s="32">
        <v>5</v>
      </c>
      <c r="U41" s="31">
        <v>5</v>
      </c>
      <c r="V41" s="31">
        <v>0</v>
      </c>
      <c r="X41" s="7">
        <v>5</v>
      </c>
      <c r="Y41" s="7">
        <v>0</v>
      </c>
      <c r="Z41" s="7">
        <v>5</v>
      </c>
      <c r="AA41" s="7">
        <v>0</v>
      </c>
      <c r="AB41" s="7">
        <v>5</v>
      </c>
      <c r="AC41" s="7">
        <v>0</v>
      </c>
      <c r="AE41" s="23">
        <v>0</v>
      </c>
      <c r="AF41" s="23">
        <v>0</v>
      </c>
      <c r="AG41" s="23">
        <v>0</v>
      </c>
      <c r="AH41" s="23">
        <v>0</v>
      </c>
      <c r="AI41" s="23">
        <v>0</v>
      </c>
      <c r="AJ41" s="23">
        <v>0</v>
      </c>
      <c r="AL41" s="6" t="s">
        <v>509</v>
      </c>
      <c r="AQ41" s="6" t="s">
        <v>429</v>
      </c>
      <c r="AS41" s="8" t="s">
        <v>428</v>
      </c>
      <c r="AT41" s="6" t="s">
        <v>427</v>
      </c>
    </row>
    <row r="42" spans="1:49" ht="36.75" customHeight="1" x14ac:dyDescent="0.2">
      <c r="A42" s="4">
        <v>40</v>
      </c>
      <c r="B42" s="5">
        <v>41757</v>
      </c>
      <c r="C42" s="25" t="s">
        <v>766</v>
      </c>
      <c r="E42" s="21" t="s">
        <v>943</v>
      </c>
      <c r="F42" s="6" t="s">
        <v>189</v>
      </c>
      <c r="G42" s="24" t="s">
        <v>756</v>
      </c>
      <c r="H42" s="6" t="s">
        <v>812</v>
      </c>
      <c r="I42" s="6" t="s">
        <v>789</v>
      </c>
      <c r="J42" s="6" t="s">
        <v>65</v>
      </c>
      <c r="K42" s="24" t="s">
        <v>23</v>
      </c>
      <c r="L42" s="6" t="s">
        <v>27</v>
      </c>
      <c r="M42" s="6" t="s">
        <v>835</v>
      </c>
      <c r="O42" s="6" t="s">
        <v>93</v>
      </c>
      <c r="P42" s="24" t="s">
        <v>93</v>
      </c>
      <c r="Q42" s="6" t="s">
        <v>844</v>
      </c>
      <c r="R42" s="6" t="s">
        <v>790</v>
      </c>
      <c r="S42" s="24" t="s">
        <v>849</v>
      </c>
      <c r="T42" s="32">
        <v>4</v>
      </c>
      <c r="U42" s="31">
        <v>4</v>
      </c>
      <c r="V42" s="31">
        <v>0</v>
      </c>
      <c r="W42" s="7" t="s">
        <v>792</v>
      </c>
      <c r="X42" s="7">
        <v>4</v>
      </c>
      <c r="Y42" s="7">
        <v>0</v>
      </c>
      <c r="Z42" s="7">
        <v>2</v>
      </c>
      <c r="AA42" s="7">
        <v>2</v>
      </c>
      <c r="AB42" s="7">
        <v>2</v>
      </c>
      <c r="AC42" s="7">
        <v>2</v>
      </c>
      <c r="AE42" s="23">
        <v>0</v>
      </c>
      <c r="AF42" s="23">
        <v>0</v>
      </c>
      <c r="AG42" s="23">
        <v>0</v>
      </c>
      <c r="AH42" s="23">
        <v>0</v>
      </c>
      <c r="AI42" s="23">
        <v>0</v>
      </c>
      <c r="AJ42" s="23">
        <v>0</v>
      </c>
      <c r="AK42" s="8" t="s">
        <v>788</v>
      </c>
      <c r="AL42" s="6" t="s">
        <v>509</v>
      </c>
      <c r="AQ42" s="6" t="s">
        <v>794</v>
      </c>
      <c r="AS42" s="8" t="s">
        <v>793</v>
      </c>
      <c r="AT42" s="6" t="s">
        <v>787</v>
      </c>
      <c r="AU42" s="6" t="s">
        <v>791</v>
      </c>
      <c r="AV42" s="6" t="s">
        <v>795</v>
      </c>
    </row>
    <row r="43" spans="1:49" ht="36.75" customHeight="1" x14ac:dyDescent="0.2">
      <c r="A43" s="4">
        <v>41</v>
      </c>
      <c r="B43" s="5">
        <v>41765</v>
      </c>
      <c r="C43" s="25" t="s">
        <v>766</v>
      </c>
      <c r="E43" s="21" t="s">
        <v>944</v>
      </c>
      <c r="F43" s="6" t="s">
        <v>28</v>
      </c>
      <c r="G43" s="24" t="s">
        <v>753</v>
      </c>
      <c r="H43" s="6" t="s">
        <v>551</v>
      </c>
      <c r="I43" s="6" t="s">
        <v>553</v>
      </c>
      <c r="J43" s="6" t="s">
        <v>23</v>
      </c>
      <c r="K43" s="24" t="s">
        <v>23</v>
      </c>
      <c r="L43" s="6" t="s">
        <v>27</v>
      </c>
      <c r="M43" s="6" t="s">
        <v>40</v>
      </c>
      <c r="O43" s="6" t="s">
        <v>93</v>
      </c>
      <c r="P43" s="24" t="s">
        <v>93</v>
      </c>
      <c r="Q43" s="6" t="s">
        <v>160</v>
      </c>
      <c r="R43" s="6" t="s">
        <v>7</v>
      </c>
      <c r="S43" s="24" t="s">
        <v>849</v>
      </c>
      <c r="T43" s="32">
        <v>3</v>
      </c>
      <c r="U43" s="31">
        <v>1</v>
      </c>
      <c r="V43" s="31">
        <v>2</v>
      </c>
      <c r="W43" s="7" t="s">
        <v>552</v>
      </c>
      <c r="X43" s="7">
        <v>1</v>
      </c>
      <c r="Y43" s="7">
        <v>0</v>
      </c>
      <c r="Z43" s="7">
        <v>1</v>
      </c>
      <c r="AA43" s="7">
        <v>0</v>
      </c>
      <c r="AB43" s="7">
        <v>1</v>
      </c>
      <c r="AC43" s="7">
        <v>0</v>
      </c>
      <c r="AD43" s="23" t="s">
        <v>543</v>
      </c>
      <c r="AE43" s="23">
        <v>2</v>
      </c>
      <c r="AF43" s="23">
        <v>0</v>
      </c>
      <c r="AG43" s="23">
        <v>2</v>
      </c>
      <c r="AH43" s="23">
        <v>0</v>
      </c>
      <c r="AI43" s="23">
        <v>2</v>
      </c>
      <c r="AJ43" s="23">
        <v>0</v>
      </c>
      <c r="AL43" s="6" t="s">
        <v>34</v>
      </c>
      <c r="AM43" s="6" t="s">
        <v>556</v>
      </c>
      <c r="AS43" s="8" t="s">
        <v>555</v>
      </c>
      <c r="AT43" s="6" t="s">
        <v>554</v>
      </c>
    </row>
    <row r="44" spans="1:49" ht="36.75" customHeight="1" x14ac:dyDescent="0.2">
      <c r="A44" s="4">
        <v>42</v>
      </c>
      <c r="B44" s="5">
        <v>41766</v>
      </c>
      <c r="C44" s="25" t="s">
        <v>766</v>
      </c>
      <c r="E44" s="21" t="s">
        <v>945</v>
      </c>
      <c r="F44" s="6" t="s">
        <v>38</v>
      </c>
      <c r="G44" s="24" t="s">
        <v>754</v>
      </c>
      <c r="H44" s="6" t="s">
        <v>199</v>
      </c>
      <c r="I44" s="6" t="s">
        <v>200</v>
      </c>
      <c r="J44" s="6" t="s">
        <v>23</v>
      </c>
      <c r="K44" s="24" t="s">
        <v>23</v>
      </c>
      <c r="L44" s="6" t="s">
        <v>201</v>
      </c>
      <c r="M44" s="6" t="s">
        <v>324</v>
      </c>
      <c r="O44" s="6" t="s">
        <v>93</v>
      </c>
      <c r="P44" s="24" t="s">
        <v>93</v>
      </c>
      <c r="Q44" s="6" t="s">
        <v>844</v>
      </c>
      <c r="R44" s="6" t="s">
        <v>202</v>
      </c>
      <c r="S44" s="24" t="s">
        <v>846</v>
      </c>
      <c r="T44" s="32">
        <v>9</v>
      </c>
      <c r="U44" s="31">
        <v>1</v>
      </c>
      <c r="V44" s="31">
        <v>8</v>
      </c>
      <c r="W44" s="7" t="s">
        <v>203</v>
      </c>
      <c r="X44" s="7">
        <v>0</v>
      </c>
      <c r="Y44" s="7">
        <v>1</v>
      </c>
      <c r="Z44" s="7">
        <v>0</v>
      </c>
      <c r="AA44" s="7">
        <v>1</v>
      </c>
      <c r="AB44" s="7">
        <v>1</v>
      </c>
      <c r="AC44" s="7">
        <v>0</v>
      </c>
      <c r="AD44" s="23" t="s">
        <v>204</v>
      </c>
      <c r="AE44" s="23">
        <v>3</v>
      </c>
      <c r="AF44" s="23">
        <v>5</v>
      </c>
      <c r="AG44" s="23">
        <v>6</v>
      </c>
      <c r="AH44" s="23">
        <v>2</v>
      </c>
      <c r="AI44" s="23">
        <v>8</v>
      </c>
      <c r="AJ44" s="23">
        <v>0</v>
      </c>
      <c r="AL44" s="6" t="s">
        <v>509</v>
      </c>
      <c r="AQ44" s="6" t="s">
        <v>198</v>
      </c>
      <c r="AS44" s="8" t="s">
        <v>197</v>
      </c>
      <c r="AT44" s="6" t="s">
        <v>196</v>
      </c>
      <c r="AU44" s="6" t="s">
        <v>267</v>
      </c>
      <c r="AV44" s="6" t="s">
        <v>832</v>
      </c>
    </row>
    <row r="45" spans="1:49" ht="36.75" customHeight="1" x14ac:dyDescent="0.2">
      <c r="A45" s="4">
        <v>43</v>
      </c>
      <c r="B45" s="5">
        <v>41770</v>
      </c>
      <c r="C45" s="25" t="s">
        <v>766</v>
      </c>
      <c r="E45" s="21" t="s">
        <v>946</v>
      </c>
      <c r="F45" s="6" t="s">
        <v>825</v>
      </c>
      <c r="G45" s="24" t="s">
        <v>755</v>
      </c>
      <c r="H45" s="6" t="s">
        <v>826</v>
      </c>
      <c r="J45" s="6" t="s">
        <v>827</v>
      </c>
      <c r="K45" s="24" t="s">
        <v>834</v>
      </c>
      <c r="L45" s="6" t="s">
        <v>68</v>
      </c>
      <c r="M45" s="6" t="s">
        <v>835</v>
      </c>
      <c r="O45" s="6" t="s">
        <v>92</v>
      </c>
      <c r="P45" s="24" t="s">
        <v>92</v>
      </c>
      <c r="Q45" s="6" t="s">
        <v>159</v>
      </c>
      <c r="R45" s="6" t="s">
        <v>491</v>
      </c>
      <c r="S45" s="24" t="s">
        <v>849</v>
      </c>
      <c r="T45" s="32">
        <v>1</v>
      </c>
      <c r="U45" s="31">
        <v>1</v>
      </c>
      <c r="V45" s="31">
        <v>0</v>
      </c>
      <c r="W45" s="7" t="s">
        <v>830</v>
      </c>
      <c r="X45" s="7">
        <v>1</v>
      </c>
      <c r="Y45" s="7">
        <v>0</v>
      </c>
      <c r="Z45" s="7">
        <v>1</v>
      </c>
      <c r="AA45" s="7">
        <v>0</v>
      </c>
      <c r="AB45" s="7">
        <v>0</v>
      </c>
      <c r="AC45" s="7">
        <v>1</v>
      </c>
      <c r="AE45" s="23">
        <v>0</v>
      </c>
      <c r="AF45" s="23">
        <v>0</v>
      </c>
      <c r="AG45" s="23">
        <v>0</v>
      </c>
      <c r="AH45" s="23">
        <v>0</v>
      </c>
      <c r="AI45" s="23">
        <v>0</v>
      </c>
      <c r="AJ45" s="23">
        <v>0</v>
      </c>
      <c r="AL45" s="6" t="s">
        <v>509</v>
      </c>
      <c r="AS45" s="8" t="s">
        <v>829</v>
      </c>
      <c r="AT45" s="6" t="s">
        <v>828</v>
      </c>
      <c r="AU45" s="6" t="s">
        <v>831</v>
      </c>
    </row>
    <row r="46" spans="1:49" ht="36.75" customHeight="1" x14ac:dyDescent="0.2">
      <c r="A46" s="4">
        <v>44</v>
      </c>
      <c r="B46" s="5">
        <v>41799</v>
      </c>
      <c r="C46" s="25" t="s">
        <v>766</v>
      </c>
      <c r="E46" s="21" t="s">
        <v>947</v>
      </c>
      <c r="F46" s="6" t="s">
        <v>303</v>
      </c>
      <c r="G46" s="24" t="s">
        <v>757</v>
      </c>
      <c r="H46" s="6" t="s">
        <v>325</v>
      </c>
      <c r="I46" s="6" t="s">
        <v>335</v>
      </c>
      <c r="J46" s="6" t="s">
        <v>67</v>
      </c>
      <c r="K46" s="24" t="s">
        <v>67</v>
      </c>
      <c r="L46" s="6" t="s">
        <v>335</v>
      </c>
      <c r="M46" s="6" t="s">
        <v>835</v>
      </c>
      <c r="N46" s="6" t="s">
        <v>467</v>
      </c>
      <c r="O46" s="6" t="s">
        <v>92</v>
      </c>
      <c r="P46" s="24" t="s">
        <v>92</v>
      </c>
      <c r="Q46" s="6" t="s">
        <v>159</v>
      </c>
      <c r="R46" s="6" t="s">
        <v>470</v>
      </c>
      <c r="S46" s="24" t="s">
        <v>853</v>
      </c>
      <c r="T46" s="32">
        <v>9</v>
      </c>
      <c r="U46" s="31">
        <v>1</v>
      </c>
      <c r="V46" s="31">
        <v>8</v>
      </c>
      <c r="W46" s="7" t="s">
        <v>685</v>
      </c>
      <c r="X46" s="7">
        <v>1</v>
      </c>
      <c r="Y46" s="7">
        <v>0</v>
      </c>
      <c r="Z46" s="7">
        <v>1</v>
      </c>
      <c r="AA46" s="7">
        <v>0</v>
      </c>
      <c r="AB46" s="7">
        <v>1</v>
      </c>
      <c r="AC46" s="7">
        <v>0</v>
      </c>
      <c r="AD46" s="23" t="s">
        <v>691</v>
      </c>
      <c r="AE46" s="23">
        <v>8</v>
      </c>
      <c r="AF46" s="23">
        <v>0</v>
      </c>
      <c r="AG46" s="23">
        <v>8</v>
      </c>
      <c r="AH46" s="23">
        <v>0</v>
      </c>
      <c r="AI46" s="23">
        <v>8</v>
      </c>
      <c r="AJ46" s="23">
        <v>0</v>
      </c>
      <c r="AL46" s="6" t="s">
        <v>509</v>
      </c>
      <c r="AQ46" s="6" t="s">
        <v>469</v>
      </c>
      <c r="AS46" s="8" t="s">
        <v>334</v>
      </c>
      <c r="AT46" s="6" t="s">
        <v>333</v>
      </c>
      <c r="AU46" s="6" t="s">
        <v>468</v>
      </c>
    </row>
    <row r="47" spans="1:49" ht="36.75" customHeight="1" x14ac:dyDescent="0.2">
      <c r="A47" s="4">
        <v>45</v>
      </c>
      <c r="B47" s="5">
        <v>41835</v>
      </c>
      <c r="C47" s="25" t="s">
        <v>761</v>
      </c>
      <c r="E47" s="21" t="s">
        <v>979</v>
      </c>
      <c r="F47" s="6" t="s">
        <v>66</v>
      </c>
      <c r="G47" s="24" t="s">
        <v>755</v>
      </c>
      <c r="H47" s="6" t="s">
        <v>90</v>
      </c>
      <c r="I47" s="6" t="s">
        <v>559</v>
      </c>
      <c r="J47" s="6" t="s">
        <v>67</v>
      </c>
      <c r="K47" s="24" t="s">
        <v>67</v>
      </c>
      <c r="L47" s="6" t="s">
        <v>68</v>
      </c>
      <c r="M47" s="6" t="s">
        <v>836</v>
      </c>
      <c r="O47" s="6" t="s">
        <v>93</v>
      </c>
      <c r="P47" s="24" t="s">
        <v>93</v>
      </c>
      <c r="Q47" s="6" t="s">
        <v>844</v>
      </c>
      <c r="R47" s="6" t="s">
        <v>560</v>
      </c>
      <c r="S47" s="24" t="s">
        <v>846</v>
      </c>
      <c r="T47" s="32">
        <v>13</v>
      </c>
      <c r="U47" s="31">
        <v>11</v>
      </c>
      <c r="V47" s="31">
        <v>2</v>
      </c>
      <c r="W47" s="7" t="s">
        <v>605</v>
      </c>
      <c r="X47" s="7">
        <v>11</v>
      </c>
      <c r="Y47" s="7">
        <v>0</v>
      </c>
      <c r="Z47" s="7">
        <v>6</v>
      </c>
      <c r="AA47" s="7">
        <v>5</v>
      </c>
      <c r="AB47" s="7">
        <v>0</v>
      </c>
      <c r="AC47" s="7">
        <v>11</v>
      </c>
      <c r="AD47" s="23" t="s">
        <v>604</v>
      </c>
      <c r="AE47" s="23">
        <v>2</v>
      </c>
      <c r="AF47" s="23">
        <v>0</v>
      </c>
      <c r="AG47" s="23">
        <v>2</v>
      </c>
      <c r="AH47" s="23">
        <v>0</v>
      </c>
      <c r="AI47" s="23">
        <v>2</v>
      </c>
      <c r="AJ47" s="23">
        <v>0</v>
      </c>
      <c r="AL47" s="6" t="s">
        <v>509</v>
      </c>
      <c r="AS47" s="8" t="s">
        <v>558</v>
      </c>
      <c r="AT47" s="6" t="s">
        <v>557</v>
      </c>
      <c r="AU47" s="6" t="s">
        <v>602</v>
      </c>
      <c r="AV47" s="6" t="s">
        <v>603</v>
      </c>
    </row>
    <row r="48" spans="1:49" ht="36.75" customHeight="1" x14ac:dyDescent="0.2">
      <c r="A48" s="4">
        <v>46</v>
      </c>
      <c r="B48" s="5">
        <v>41847</v>
      </c>
      <c r="C48" s="25" t="s">
        <v>761</v>
      </c>
      <c r="E48" s="21" t="s">
        <v>948</v>
      </c>
      <c r="F48" s="6" t="s">
        <v>75</v>
      </c>
      <c r="G48" s="24" t="s">
        <v>754</v>
      </c>
      <c r="H48" s="6" t="s">
        <v>561</v>
      </c>
      <c r="I48" s="6" t="s">
        <v>562</v>
      </c>
      <c r="J48" s="6" t="s">
        <v>23</v>
      </c>
      <c r="K48" s="24" t="s">
        <v>23</v>
      </c>
      <c r="L48" s="6" t="s">
        <v>27</v>
      </c>
      <c r="M48" s="6" t="s">
        <v>40</v>
      </c>
      <c r="O48" s="6" t="s">
        <v>93</v>
      </c>
      <c r="P48" s="24" t="s">
        <v>93</v>
      </c>
      <c r="Q48" s="6" t="s">
        <v>160</v>
      </c>
      <c r="R48" s="6" t="s">
        <v>491</v>
      </c>
      <c r="S48" s="24" t="s">
        <v>849</v>
      </c>
      <c r="T48" s="32">
        <v>2</v>
      </c>
      <c r="U48" s="31">
        <v>1</v>
      </c>
      <c r="V48" s="31">
        <v>1</v>
      </c>
      <c r="W48" s="7" t="s">
        <v>563</v>
      </c>
      <c r="X48" s="7">
        <v>1</v>
      </c>
      <c r="Y48" s="7">
        <v>0</v>
      </c>
      <c r="Z48" s="7">
        <v>1</v>
      </c>
      <c r="AA48" s="7">
        <v>0</v>
      </c>
      <c r="AB48" s="7">
        <v>0</v>
      </c>
      <c r="AC48" s="7">
        <v>1</v>
      </c>
      <c r="AE48" s="23">
        <v>1</v>
      </c>
      <c r="AF48" s="23">
        <v>0</v>
      </c>
      <c r="AG48" s="23">
        <v>1</v>
      </c>
      <c r="AH48" s="23">
        <v>0</v>
      </c>
      <c r="AI48" s="23">
        <v>1</v>
      </c>
      <c r="AJ48" s="23">
        <v>0</v>
      </c>
      <c r="AL48" s="6" t="s">
        <v>509</v>
      </c>
      <c r="AS48" s="8" t="s">
        <v>565</v>
      </c>
      <c r="AT48" s="6" t="s">
        <v>564</v>
      </c>
      <c r="AU48" s="6" t="s">
        <v>566</v>
      </c>
    </row>
    <row r="49" spans="1:53" ht="36.75" customHeight="1" x14ac:dyDescent="0.2">
      <c r="A49" s="4">
        <v>47</v>
      </c>
      <c r="B49" s="5">
        <v>41850</v>
      </c>
      <c r="C49" s="25" t="s">
        <v>761</v>
      </c>
      <c r="E49" s="21" t="s">
        <v>949</v>
      </c>
      <c r="F49" s="6" t="s">
        <v>401</v>
      </c>
      <c r="G49" s="24" t="s">
        <v>754</v>
      </c>
      <c r="H49" s="6" t="s">
        <v>569</v>
      </c>
      <c r="I49" s="6" t="s">
        <v>570</v>
      </c>
      <c r="J49" s="6" t="s">
        <v>23</v>
      </c>
      <c r="K49" s="24" t="s">
        <v>23</v>
      </c>
      <c r="L49" s="6" t="s">
        <v>114</v>
      </c>
      <c r="M49" s="6" t="s">
        <v>40</v>
      </c>
      <c r="O49" s="6" t="s">
        <v>539</v>
      </c>
      <c r="P49" s="24" t="s">
        <v>841</v>
      </c>
      <c r="Q49" s="6" t="s">
        <v>160</v>
      </c>
      <c r="R49" s="6" t="s">
        <v>534</v>
      </c>
      <c r="S49" s="24" t="s">
        <v>850</v>
      </c>
      <c r="T49" s="32">
        <v>5</v>
      </c>
      <c r="U49" s="31">
        <v>3</v>
      </c>
      <c r="V49" s="31">
        <v>2</v>
      </c>
      <c r="W49" s="7" t="s">
        <v>572</v>
      </c>
      <c r="X49" s="7">
        <v>3</v>
      </c>
      <c r="Y49" s="7">
        <v>0</v>
      </c>
      <c r="Z49" s="7">
        <v>2</v>
      </c>
      <c r="AA49" s="7">
        <v>1</v>
      </c>
      <c r="AB49" s="7">
        <v>2</v>
      </c>
      <c r="AC49" s="7">
        <v>1</v>
      </c>
      <c r="AD49" s="23" t="s">
        <v>573</v>
      </c>
      <c r="AE49" s="23">
        <v>2</v>
      </c>
      <c r="AF49" s="23">
        <v>0</v>
      </c>
      <c r="AG49" s="23">
        <v>2</v>
      </c>
      <c r="AH49" s="23">
        <v>0</v>
      </c>
      <c r="AI49" s="23">
        <v>2</v>
      </c>
      <c r="AJ49" s="23">
        <v>0</v>
      </c>
      <c r="AL49" s="6" t="s">
        <v>509</v>
      </c>
      <c r="AQ49" s="6" t="s">
        <v>571</v>
      </c>
      <c r="AS49" s="8" t="s">
        <v>568</v>
      </c>
      <c r="AT49" s="6" t="s">
        <v>567</v>
      </c>
      <c r="AU49" s="6" t="s">
        <v>574</v>
      </c>
      <c r="AV49" s="6" t="s">
        <v>575</v>
      </c>
      <c r="AW49" s="6" t="s">
        <v>567</v>
      </c>
    </row>
    <row r="50" spans="1:53" ht="36.75" customHeight="1" x14ac:dyDescent="0.2">
      <c r="A50" s="4">
        <v>48</v>
      </c>
      <c r="B50" s="5">
        <v>41858</v>
      </c>
      <c r="C50" s="25" t="s">
        <v>761</v>
      </c>
      <c r="E50" s="21" t="s">
        <v>950</v>
      </c>
      <c r="F50" s="6" t="s">
        <v>48</v>
      </c>
      <c r="G50" s="24" t="s">
        <v>754</v>
      </c>
      <c r="H50" s="6" t="s">
        <v>167</v>
      </c>
      <c r="I50" s="6" t="s">
        <v>718</v>
      </c>
      <c r="J50" s="6" t="s">
        <v>23</v>
      </c>
      <c r="K50" s="24" t="s">
        <v>23</v>
      </c>
      <c r="L50" s="6" t="s">
        <v>27</v>
      </c>
      <c r="M50" s="6" t="s">
        <v>40</v>
      </c>
      <c r="N50" s="6" t="s">
        <v>580</v>
      </c>
      <c r="O50" s="6" t="s">
        <v>717</v>
      </c>
      <c r="P50" s="24" t="s">
        <v>841</v>
      </c>
      <c r="Q50" s="6" t="s">
        <v>160</v>
      </c>
      <c r="R50" s="6" t="s">
        <v>577</v>
      </c>
      <c r="S50" s="24" t="s">
        <v>845</v>
      </c>
      <c r="T50" s="32">
        <v>22</v>
      </c>
      <c r="U50" s="31">
        <v>3</v>
      </c>
      <c r="V50" s="31">
        <v>19</v>
      </c>
      <c r="W50" s="7" t="s">
        <v>587</v>
      </c>
      <c r="X50" s="7">
        <v>3</v>
      </c>
      <c r="Y50" s="7">
        <v>0</v>
      </c>
      <c r="Z50" s="7">
        <v>3</v>
      </c>
      <c r="AA50" s="7">
        <v>0</v>
      </c>
      <c r="AB50" s="7">
        <v>3</v>
      </c>
      <c r="AC50" s="7">
        <v>0</v>
      </c>
      <c r="AE50" s="23">
        <v>19</v>
      </c>
      <c r="AF50" s="23">
        <v>0</v>
      </c>
      <c r="AG50" s="23">
        <v>19</v>
      </c>
      <c r="AH50" s="23">
        <v>0</v>
      </c>
      <c r="AI50" s="23">
        <v>19</v>
      </c>
      <c r="AJ50" s="23">
        <v>0</v>
      </c>
      <c r="AK50" s="8" t="s">
        <v>588</v>
      </c>
      <c r="AL50" s="6" t="s">
        <v>34</v>
      </c>
      <c r="AM50" s="6" t="s">
        <v>589</v>
      </c>
      <c r="AQ50" s="6" t="s">
        <v>581</v>
      </c>
      <c r="AR50" s="8" t="s">
        <v>584</v>
      </c>
      <c r="AS50" s="8" t="s">
        <v>579</v>
      </c>
      <c r="AT50" s="6" t="s">
        <v>576</v>
      </c>
      <c r="AU50" s="6" t="s">
        <v>578</v>
      </c>
      <c r="AV50" s="6" t="s">
        <v>582</v>
      </c>
      <c r="AW50" s="6" t="s">
        <v>583</v>
      </c>
      <c r="AX50" s="6" t="s">
        <v>585</v>
      </c>
      <c r="AY50" s="6" t="s">
        <v>586</v>
      </c>
      <c r="AZ50" s="6" t="s">
        <v>590</v>
      </c>
      <c r="BA50" s="6" t="s">
        <v>716</v>
      </c>
    </row>
    <row r="51" spans="1:53" ht="36.75" customHeight="1" x14ac:dyDescent="0.2">
      <c r="A51" s="4">
        <v>49</v>
      </c>
      <c r="B51" s="5">
        <v>41913</v>
      </c>
      <c r="C51" s="25" t="s">
        <v>761</v>
      </c>
      <c r="E51" s="21" t="s">
        <v>951</v>
      </c>
      <c r="F51" s="6" t="s">
        <v>89</v>
      </c>
      <c r="G51" s="24" t="s">
        <v>757</v>
      </c>
      <c r="H51" s="6" t="s">
        <v>811</v>
      </c>
      <c r="I51" s="6" t="s">
        <v>287</v>
      </c>
      <c r="J51" s="6" t="s">
        <v>69</v>
      </c>
      <c r="K51" s="24" t="s">
        <v>69</v>
      </c>
      <c r="L51" s="6" t="s">
        <v>284</v>
      </c>
      <c r="M51" s="6" t="s">
        <v>835</v>
      </c>
      <c r="O51" s="6" t="s">
        <v>92</v>
      </c>
      <c r="P51" s="24" t="s">
        <v>92</v>
      </c>
      <c r="Q51" s="6" t="s">
        <v>159</v>
      </c>
      <c r="R51" s="6" t="s">
        <v>491</v>
      </c>
      <c r="S51" s="24" t="s">
        <v>849</v>
      </c>
      <c r="T51" s="32">
        <v>1</v>
      </c>
      <c r="U51" s="31">
        <v>1</v>
      </c>
      <c r="V51" s="31">
        <v>0</v>
      </c>
      <c r="W51" s="7" t="s">
        <v>286</v>
      </c>
      <c r="X51" s="7">
        <v>1</v>
      </c>
      <c r="Y51" s="7">
        <v>0</v>
      </c>
      <c r="Z51" s="7">
        <v>1</v>
      </c>
      <c r="AA51" s="7">
        <v>0</v>
      </c>
      <c r="AB51" s="7">
        <v>1</v>
      </c>
      <c r="AC51" s="7">
        <v>0</v>
      </c>
      <c r="AE51" s="23">
        <v>0</v>
      </c>
      <c r="AF51" s="23">
        <v>0</v>
      </c>
      <c r="AG51" s="23">
        <v>0</v>
      </c>
      <c r="AH51" s="23">
        <v>0</v>
      </c>
      <c r="AI51" s="23">
        <v>0</v>
      </c>
      <c r="AJ51" s="23">
        <v>0</v>
      </c>
      <c r="AL51" s="6" t="s">
        <v>509</v>
      </c>
      <c r="AQ51" s="6" t="s">
        <v>285</v>
      </c>
      <c r="AS51" s="8" t="s">
        <v>283</v>
      </c>
      <c r="AT51" s="6" t="s">
        <v>282</v>
      </c>
      <c r="AU51" s="6" t="s">
        <v>288</v>
      </c>
      <c r="AV51" s="6" t="s">
        <v>698</v>
      </c>
    </row>
    <row r="52" spans="1:53" ht="36.75" customHeight="1" x14ac:dyDescent="0.2">
      <c r="A52" s="4">
        <v>50</v>
      </c>
      <c r="B52" s="5">
        <v>41922</v>
      </c>
      <c r="C52" s="25" t="s">
        <v>761</v>
      </c>
      <c r="E52" s="21" t="s">
        <v>981</v>
      </c>
      <c r="F52" s="6" t="s">
        <v>50</v>
      </c>
      <c r="G52" s="24" t="s">
        <v>754</v>
      </c>
      <c r="H52" s="6" t="s">
        <v>117</v>
      </c>
      <c r="I52" s="6" t="s">
        <v>452</v>
      </c>
      <c r="J52" s="6" t="s">
        <v>23</v>
      </c>
      <c r="K52" s="24" t="s">
        <v>23</v>
      </c>
      <c r="L52" s="6" t="s">
        <v>114</v>
      </c>
      <c r="M52" s="6" t="s">
        <v>40</v>
      </c>
      <c r="O52" s="6" t="s">
        <v>458</v>
      </c>
      <c r="P52" s="24" t="s">
        <v>841</v>
      </c>
      <c r="Q52" s="6" t="s">
        <v>160</v>
      </c>
      <c r="R52" s="6" t="s">
        <v>459</v>
      </c>
      <c r="S52" s="24" t="s">
        <v>850</v>
      </c>
      <c r="T52" s="32">
        <v>39</v>
      </c>
      <c r="U52" s="31">
        <v>30</v>
      </c>
      <c r="V52" s="31">
        <v>9</v>
      </c>
      <c r="W52" s="7" t="s">
        <v>464</v>
      </c>
      <c r="X52" s="7">
        <v>30</v>
      </c>
      <c r="Y52" s="7">
        <v>0</v>
      </c>
      <c r="Z52" s="7">
        <v>30</v>
      </c>
      <c r="AA52" s="7">
        <v>0</v>
      </c>
      <c r="AB52" s="7">
        <v>30</v>
      </c>
      <c r="AC52" s="7">
        <v>0</v>
      </c>
      <c r="AD52" s="23" t="s">
        <v>454</v>
      </c>
      <c r="AE52" s="23">
        <v>9</v>
      </c>
      <c r="AF52" s="23">
        <v>0</v>
      </c>
      <c r="AG52" s="23">
        <v>9</v>
      </c>
      <c r="AH52" s="23">
        <v>0</v>
      </c>
      <c r="AI52" s="23">
        <v>9</v>
      </c>
      <c r="AJ52" s="23">
        <v>0</v>
      </c>
      <c r="AL52" s="6" t="s">
        <v>34</v>
      </c>
      <c r="AM52" s="6" t="s">
        <v>451</v>
      </c>
      <c r="AP52" s="6" t="s">
        <v>727</v>
      </c>
      <c r="AQ52" s="6" t="s">
        <v>455</v>
      </c>
      <c r="AS52" s="8" t="s">
        <v>466</v>
      </c>
      <c r="AT52" s="6" t="s">
        <v>445</v>
      </c>
      <c r="AU52" s="6" t="s">
        <v>450</v>
      </c>
      <c r="AV52" s="6" t="s">
        <v>453</v>
      </c>
      <c r="AW52" s="6" t="s">
        <v>456</v>
      </c>
      <c r="AX52" s="6" t="s">
        <v>457</v>
      </c>
      <c r="AY52" s="6" t="s">
        <v>461</v>
      </c>
      <c r="AZ52" s="6" t="s">
        <v>726</v>
      </c>
      <c r="BA52" s="6" t="s">
        <v>465</v>
      </c>
    </row>
    <row r="53" spans="1:53" ht="36.75" customHeight="1" x14ac:dyDescent="0.2">
      <c r="A53" s="4">
        <v>51</v>
      </c>
      <c r="B53" s="5">
        <v>41949</v>
      </c>
      <c r="C53" s="25" t="s">
        <v>761</v>
      </c>
      <c r="E53" s="21" t="s">
        <v>952</v>
      </c>
      <c r="F53" s="6" t="s">
        <v>50</v>
      </c>
      <c r="G53" s="24" t="s">
        <v>754</v>
      </c>
      <c r="H53" s="6" t="s">
        <v>117</v>
      </c>
      <c r="I53" s="6" t="s">
        <v>499</v>
      </c>
      <c r="J53" s="6" t="s">
        <v>23</v>
      </c>
      <c r="K53" s="24" t="s">
        <v>23</v>
      </c>
      <c r="L53" s="6" t="s">
        <v>772</v>
      </c>
      <c r="M53" s="6" t="s">
        <v>40</v>
      </c>
      <c r="O53" s="6" t="s">
        <v>458</v>
      </c>
      <c r="P53" s="24" t="s">
        <v>841</v>
      </c>
      <c r="Q53" s="6" t="s">
        <v>842</v>
      </c>
      <c r="R53" s="6" t="s">
        <v>782</v>
      </c>
      <c r="S53" s="24" t="s">
        <v>850</v>
      </c>
      <c r="T53" s="32">
        <v>2</v>
      </c>
      <c r="U53" s="31">
        <v>1</v>
      </c>
      <c r="V53" s="31">
        <v>1</v>
      </c>
      <c r="W53" s="7" t="s">
        <v>783</v>
      </c>
      <c r="X53" s="7">
        <v>1</v>
      </c>
      <c r="Y53" s="7">
        <v>0</v>
      </c>
      <c r="Z53" s="7">
        <v>1</v>
      </c>
      <c r="AA53" s="7">
        <v>0</v>
      </c>
      <c r="AB53" s="7">
        <v>1</v>
      </c>
      <c r="AC53" s="7">
        <v>0</v>
      </c>
      <c r="AD53" s="23" t="s">
        <v>784</v>
      </c>
      <c r="AE53" s="23">
        <v>1</v>
      </c>
      <c r="AF53" s="23">
        <v>0</v>
      </c>
      <c r="AG53" s="23">
        <v>1</v>
      </c>
      <c r="AH53" s="23">
        <v>0</v>
      </c>
      <c r="AI53" s="23">
        <v>1</v>
      </c>
      <c r="AJ53" s="23">
        <v>0</v>
      </c>
      <c r="AL53" s="6" t="s">
        <v>509</v>
      </c>
      <c r="AQ53" s="6" t="s">
        <v>455</v>
      </c>
      <c r="AS53" s="8" t="s">
        <v>785</v>
      </c>
      <c r="AT53" s="6" t="s">
        <v>445</v>
      </c>
      <c r="AU53" s="6" t="s">
        <v>460</v>
      </c>
      <c r="AV53" s="6" t="s">
        <v>500</v>
      </c>
      <c r="AW53" s="6" t="s">
        <v>591</v>
      </c>
      <c r="AX53" s="6" t="s">
        <v>773</v>
      </c>
      <c r="AY53" s="6" t="s">
        <v>591</v>
      </c>
    </row>
    <row r="54" spans="1:53" ht="36.75" customHeight="1" x14ac:dyDescent="0.2">
      <c r="A54" s="4">
        <v>52</v>
      </c>
      <c r="B54" s="5">
        <v>41986</v>
      </c>
      <c r="C54" s="25" t="s">
        <v>761</v>
      </c>
      <c r="D54" s="21">
        <v>0.99930555555555556</v>
      </c>
      <c r="E54" s="21" t="s">
        <v>953</v>
      </c>
      <c r="F54" s="6" t="s">
        <v>129</v>
      </c>
      <c r="G54" s="24" t="s">
        <v>755</v>
      </c>
      <c r="H54" s="6" t="s">
        <v>123</v>
      </c>
      <c r="I54" s="6" t="s">
        <v>71</v>
      </c>
      <c r="J54" s="6" t="s">
        <v>67</v>
      </c>
      <c r="K54" s="24" t="s">
        <v>67</v>
      </c>
      <c r="L54" s="6" t="s">
        <v>72</v>
      </c>
      <c r="M54" s="6" t="s">
        <v>835</v>
      </c>
      <c r="N54" s="6" t="s">
        <v>105</v>
      </c>
      <c r="O54" s="6" t="s">
        <v>92</v>
      </c>
      <c r="P54" s="24" t="s">
        <v>92</v>
      </c>
      <c r="Q54" s="6" t="s">
        <v>159</v>
      </c>
      <c r="R54" s="6" t="s">
        <v>127</v>
      </c>
      <c r="S54" s="24" t="s">
        <v>847</v>
      </c>
      <c r="T54" s="32">
        <v>43</v>
      </c>
      <c r="U54" s="31">
        <v>25</v>
      </c>
      <c r="V54" s="31">
        <v>18</v>
      </c>
      <c r="W54" s="7" t="s">
        <v>686</v>
      </c>
      <c r="X54" s="7">
        <v>25</v>
      </c>
      <c r="Y54" s="7">
        <v>0</v>
      </c>
      <c r="Z54" s="7">
        <v>25</v>
      </c>
      <c r="AA54" s="7">
        <v>0</v>
      </c>
      <c r="AB54" s="7">
        <v>25</v>
      </c>
      <c r="AC54" s="7">
        <v>0</v>
      </c>
      <c r="AD54" s="23" t="s">
        <v>92</v>
      </c>
      <c r="AE54" s="23">
        <v>18</v>
      </c>
      <c r="AF54" s="23">
        <v>0</v>
      </c>
      <c r="AG54" s="23">
        <v>18</v>
      </c>
      <c r="AH54" s="23">
        <v>0</v>
      </c>
      <c r="AI54" s="23">
        <v>18</v>
      </c>
      <c r="AJ54" s="23">
        <v>0</v>
      </c>
      <c r="AL54" s="6" t="s">
        <v>34</v>
      </c>
      <c r="AM54" s="6" t="s">
        <v>131</v>
      </c>
      <c r="AN54" s="6" t="s">
        <v>133</v>
      </c>
      <c r="AO54" s="6" t="s">
        <v>130</v>
      </c>
      <c r="AP54" s="6" t="s">
        <v>337</v>
      </c>
      <c r="AQ54" s="6" t="s">
        <v>124</v>
      </c>
      <c r="AS54" s="8" t="s">
        <v>125</v>
      </c>
      <c r="AT54" s="6" t="s">
        <v>338</v>
      </c>
      <c r="AU54" s="6" t="s">
        <v>70</v>
      </c>
      <c r="AV54" s="6" t="s">
        <v>73</v>
      </c>
      <c r="AW54" s="6" t="s">
        <v>74</v>
      </c>
      <c r="AX54" s="6" t="s">
        <v>126</v>
      </c>
      <c r="AY54" s="6" t="s">
        <v>128</v>
      </c>
      <c r="BA54" s="6" t="s">
        <v>132</v>
      </c>
    </row>
    <row r="55" spans="1:53" ht="36.75" customHeight="1" x14ac:dyDescent="0.2">
      <c r="A55" s="4">
        <v>53</v>
      </c>
      <c r="B55" s="5">
        <v>42007</v>
      </c>
      <c r="C55" s="25" t="s">
        <v>767</v>
      </c>
      <c r="E55" s="21" t="s">
        <v>954</v>
      </c>
      <c r="F55" s="6" t="s">
        <v>303</v>
      </c>
      <c r="G55" s="24" t="s">
        <v>757</v>
      </c>
      <c r="H55" s="6" t="s">
        <v>325</v>
      </c>
      <c r="I55" s="6" t="s">
        <v>510</v>
      </c>
      <c r="J55" s="6" t="s">
        <v>67</v>
      </c>
      <c r="K55" s="24" t="s">
        <v>67</v>
      </c>
      <c r="L55" s="6" t="s">
        <v>68</v>
      </c>
      <c r="M55" s="6" t="s">
        <v>836</v>
      </c>
      <c r="N55" s="6" t="s">
        <v>669</v>
      </c>
      <c r="O55" s="6" t="s">
        <v>670</v>
      </c>
      <c r="P55" s="24" t="s">
        <v>670</v>
      </c>
      <c r="Q55" s="6" t="s">
        <v>843</v>
      </c>
      <c r="R55" s="6" t="s">
        <v>7</v>
      </c>
      <c r="S55" s="24" t="s">
        <v>849</v>
      </c>
      <c r="T55" s="32">
        <v>1</v>
      </c>
      <c r="U55" s="31">
        <v>1</v>
      </c>
      <c r="V55" s="31">
        <v>0</v>
      </c>
      <c r="W55" s="7" t="s">
        <v>592</v>
      </c>
      <c r="X55" s="7">
        <v>1</v>
      </c>
      <c r="Y55" s="7">
        <v>0</v>
      </c>
      <c r="Z55" s="7">
        <v>1</v>
      </c>
      <c r="AA55" s="7">
        <v>0</v>
      </c>
      <c r="AB55" s="7">
        <v>1</v>
      </c>
      <c r="AC55" s="7">
        <v>0</v>
      </c>
      <c r="AE55" s="23">
        <v>0</v>
      </c>
      <c r="AF55" s="23">
        <v>0</v>
      </c>
      <c r="AG55" s="23">
        <v>0</v>
      </c>
      <c r="AH55" s="23">
        <v>0</v>
      </c>
      <c r="AI55" s="23">
        <v>0</v>
      </c>
      <c r="AJ55" s="23">
        <v>0</v>
      </c>
      <c r="AL55" s="6" t="s">
        <v>509</v>
      </c>
      <c r="AS55" s="8" t="s">
        <v>594</v>
      </c>
      <c r="AT55" s="6" t="s">
        <v>593</v>
      </c>
      <c r="AU55" s="6" t="s">
        <v>620</v>
      </c>
    </row>
    <row r="56" spans="1:53" ht="36.75" customHeight="1" x14ac:dyDescent="0.2">
      <c r="A56" s="4">
        <v>54</v>
      </c>
      <c r="B56" s="5">
        <v>42031</v>
      </c>
      <c r="C56" s="25" t="s">
        <v>767</v>
      </c>
      <c r="E56" s="21" t="s">
        <v>955</v>
      </c>
      <c r="F56" s="6" t="s">
        <v>50</v>
      </c>
      <c r="G56" s="24" t="s">
        <v>754</v>
      </c>
      <c r="H56" s="6" t="s">
        <v>117</v>
      </c>
      <c r="I56" s="6" t="s">
        <v>778</v>
      </c>
      <c r="J56" s="6" t="s">
        <v>23</v>
      </c>
      <c r="K56" s="24" t="s">
        <v>23</v>
      </c>
      <c r="L56" s="6" t="s">
        <v>772</v>
      </c>
      <c r="M56" s="6" t="s">
        <v>40</v>
      </c>
      <c r="O56" s="6" t="s">
        <v>91</v>
      </c>
      <c r="P56" s="24" t="s">
        <v>841</v>
      </c>
      <c r="Q56" s="6" t="s">
        <v>160</v>
      </c>
      <c r="R56" s="6" t="s">
        <v>497</v>
      </c>
      <c r="S56" s="24" t="s">
        <v>850</v>
      </c>
      <c r="T56" s="32">
        <v>2</v>
      </c>
      <c r="U56" s="31">
        <v>1</v>
      </c>
      <c r="V56" s="31">
        <v>1</v>
      </c>
      <c r="W56" s="7" t="s">
        <v>449</v>
      </c>
      <c r="X56" s="7">
        <v>1</v>
      </c>
      <c r="Y56" s="7">
        <v>0</v>
      </c>
      <c r="Z56" s="7">
        <v>1</v>
      </c>
      <c r="AA56" s="7">
        <v>0</v>
      </c>
      <c r="AB56" s="7">
        <v>1</v>
      </c>
      <c r="AC56" s="7">
        <v>0</v>
      </c>
      <c r="AD56" s="23" t="s">
        <v>448</v>
      </c>
      <c r="AE56" s="23">
        <v>1</v>
      </c>
      <c r="AF56" s="23">
        <v>0</v>
      </c>
      <c r="AG56" s="23">
        <v>1</v>
      </c>
      <c r="AH56" s="23">
        <v>0</v>
      </c>
      <c r="AI56" s="23">
        <v>1</v>
      </c>
      <c r="AJ56" s="23">
        <v>0</v>
      </c>
      <c r="AL56" s="6" t="s">
        <v>509</v>
      </c>
      <c r="AQ56" s="6" t="s">
        <v>455</v>
      </c>
      <c r="AS56" s="8" t="s">
        <v>447</v>
      </c>
      <c r="AT56" s="6" t="s">
        <v>445</v>
      </c>
      <c r="AU56" s="6" t="s">
        <v>446</v>
      </c>
      <c r="AV56" s="6" t="s">
        <v>472</v>
      </c>
      <c r="AW56" s="6" t="s">
        <v>498</v>
      </c>
      <c r="AX56" s="6" t="s">
        <v>734</v>
      </c>
    </row>
    <row r="57" spans="1:53" ht="36.75" customHeight="1" x14ac:dyDescent="0.2">
      <c r="A57" s="4">
        <v>55</v>
      </c>
      <c r="B57" s="5">
        <v>42049</v>
      </c>
      <c r="C57" s="25" t="s">
        <v>767</v>
      </c>
      <c r="E57" s="21" t="s">
        <v>956</v>
      </c>
      <c r="F57" s="6" t="s">
        <v>251</v>
      </c>
      <c r="G57" s="24" t="s">
        <v>753</v>
      </c>
      <c r="H57" s="6" t="s">
        <v>254</v>
      </c>
      <c r="I57" s="6" t="s">
        <v>252</v>
      </c>
      <c r="J57" s="6" t="s">
        <v>77</v>
      </c>
      <c r="K57" s="24" t="s">
        <v>77</v>
      </c>
      <c r="L57" s="6" t="s">
        <v>253</v>
      </c>
      <c r="M57" s="6" t="s">
        <v>835</v>
      </c>
      <c r="O57" s="6" t="s">
        <v>92</v>
      </c>
      <c r="P57" s="24" t="s">
        <v>92</v>
      </c>
      <c r="Q57" s="6" t="s">
        <v>159</v>
      </c>
      <c r="R57" s="6" t="s">
        <v>172</v>
      </c>
      <c r="S57" s="24" t="s">
        <v>846</v>
      </c>
      <c r="T57" s="32">
        <v>2</v>
      </c>
      <c r="U57" s="31">
        <v>2</v>
      </c>
      <c r="V57" s="31">
        <v>0</v>
      </c>
      <c r="W57" s="7" t="s">
        <v>257</v>
      </c>
      <c r="X57" s="7">
        <v>2</v>
      </c>
      <c r="Y57" s="7">
        <v>0</v>
      </c>
      <c r="Z57" s="7">
        <v>1</v>
      </c>
      <c r="AA57" s="7">
        <v>1</v>
      </c>
      <c r="AB57" s="7">
        <v>0</v>
      </c>
      <c r="AC57" s="7">
        <v>2</v>
      </c>
      <c r="AE57" s="23">
        <v>0</v>
      </c>
      <c r="AF57" s="23">
        <v>0</v>
      </c>
      <c r="AG57" s="23">
        <v>0</v>
      </c>
      <c r="AH57" s="23">
        <v>0</v>
      </c>
      <c r="AI57" s="23">
        <v>0</v>
      </c>
      <c r="AJ57" s="23">
        <v>0</v>
      </c>
      <c r="AL57" s="6" t="s">
        <v>509</v>
      </c>
      <c r="AS57" s="8" t="s">
        <v>256</v>
      </c>
      <c r="AT57" s="6" t="s">
        <v>255</v>
      </c>
      <c r="AU57" s="6" t="s">
        <v>258</v>
      </c>
    </row>
    <row r="58" spans="1:53" ht="36.75" customHeight="1" x14ac:dyDescent="0.2">
      <c r="A58" s="4">
        <v>56</v>
      </c>
      <c r="B58" s="5">
        <v>42117</v>
      </c>
      <c r="C58" s="25" t="s">
        <v>767</v>
      </c>
      <c r="E58" s="21" t="s">
        <v>957</v>
      </c>
      <c r="F58" s="6" t="s">
        <v>50</v>
      </c>
      <c r="G58" s="24" t="s">
        <v>754</v>
      </c>
      <c r="H58" s="6" t="s">
        <v>341</v>
      </c>
      <c r="I58" s="6" t="s">
        <v>440</v>
      </c>
      <c r="J58" s="6" t="s">
        <v>23</v>
      </c>
      <c r="K58" s="24" t="s">
        <v>23</v>
      </c>
      <c r="L58" s="6" t="s">
        <v>27</v>
      </c>
      <c r="M58" s="6" t="s">
        <v>324</v>
      </c>
      <c r="O58" s="6" t="s">
        <v>93</v>
      </c>
      <c r="P58" s="24" t="s">
        <v>93</v>
      </c>
      <c r="Q58" s="6" t="s">
        <v>160</v>
      </c>
      <c r="R58" s="6" t="s">
        <v>356</v>
      </c>
      <c r="S58" s="24" t="s">
        <v>846</v>
      </c>
      <c r="T58" s="32">
        <v>5</v>
      </c>
      <c r="U58" s="31">
        <v>1</v>
      </c>
      <c r="V58" s="31">
        <v>4</v>
      </c>
      <c r="W58" s="7" t="s">
        <v>342</v>
      </c>
      <c r="X58" s="7">
        <v>1</v>
      </c>
      <c r="Y58" s="7">
        <v>0</v>
      </c>
      <c r="Z58" s="7">
        <v>1</v>
      </c>
      <c r="AA58" s="7">
        <v>0</v>
      </c>
      <c r="AB58" s="7">
        <v>1</v>
      </c>
      <c r="AC58" s="7">
        <v>0</v>
      </c>
      <c r="AD58" s="23" t="s">
        <v>343</v>
      </c>
      <c r="AE58" s="23">
        <v>4</v>
      </c>
      <c r="AF58" s="23">
        <v>0</v>
      </c>
      <c r="AG58" s="23">
        <v>4</v>
      </c>
      <c r="AH58" s="23">
        <v>0</v>
      </c>
      <c r="AI58" s="23">
        <v>4</v>
      </c>
      <c r="AJ58" s="23">
        <v>0</v>
      </c>
      <c r="AL58" s="6" t="s">
        <v>509</v>
      </c>
      <c r="AQ58" s="6" t="s">
        <v>374</v>
      </c>
      <c r="AS58" s="8" t="s">
        <v>340</v>
      </c>
      <c r="AT58" s="6" t="s">
        <v>339</v>
      </c>
      <c r="AU58" s="6" t="s">
        <v>344</v>
      </c>
      <c r="AV58" s="6" t="s">
        <v>364</v>
      </c>
      <c r="AW58" s="6" t="s">
        <v>365</v>
      </c>
      <c r="AX58" s="6" t="s">
        <v>373</v>
      </c>
      <c r="AY58" s="6" t="s">
        <v>697</v>
      </c>
      <c r="AZ58" s="6" t="s">
        <v>723</v>
      </c>
    </row>
    <row r="59" spans="1:53" ht="36.75" customHeight="1" x14ac:dyDescent="0.2">
      <c r="A59" s="4">
        <v>57</v>
      </c>
      <c r="B59" s="5">
        <v>42123</v>
      </c>
      <c r="C59" s="25" t="s">
        <v>767</v>
      </c>
      <c r="E59" s="21" t="s">
        <v>958</v>
      </c>
      <c r="F59" s="6" t="s">
        <v>50</v>
      </c>
      <c r="G59" s="24" t="s">
        <v>754</v>
      </c>
      <c r="H59" s="6" t="s">
        <v>806</v>
      </c>
      <c r="I59" s="6" t="s">
        <v>806</v>
      </c>
      <c r="J59" s="6" t="s">
        <v>23</v>
      </c>
      <c r="K59" s="24" t="s">
        <v>23</v>
      </c>
      <c r="L59" s="6" t="s">
        <v>27</v>
      </c>
      <c r="M59" s="6" t="s">
        <v>835</v>
      </c>
      <c r="O59" s="6" t="s">
        <v>93</v>
      </c>
      <c r="P59" s="24" t="s">
        <v>93</v>
      </c>
      <c r="Q59" s="6" t="s">
        <v>160</v>
      </c>
      <c r="R59" s="6" t="s">
        <v>491</v>
      </c>
      <c r="S59" s="24" t="s">
        <v>849</v>
      </c>
      <c r="T59" s="32">
        <v>2</v>
      </c>
      <c r="U59" s="31">
        <v>1</v>
      </c>
      <c r="V59" s="31">
        <v>1</v>
      </c>
      <c r="W59" s="7" t="s">
        <v>397</v>
      </c>
      <c r="X59" s="7">
        <v>1</v>
      </c>
      <c r="Y59" s="7">
        <v>0</v>
      </c>
      <c r="Z59" s="7">
        <v>1</v>
      </c>
      <c r="AA59" s="7">
        <v>0</v>
      </c>
      <c r="AB59" s="7">
        <v>1</v>
      </c>
      <c r="AC59" s="7">
        <v>0</v>
      </c>
      <c r="AD59" s="23" t="s">
        <v>398</v>
      </c>
      <c r="AE59" s="23">
        <v>1</v>
      </c>
      <c r="AF59" s="23">
        <v>0</v>
      </c>
      <c r="AG59" s="23">
        <v>1</v>
      </c>
      <c r="AH59" s="23">
        <v>0</v>
      </c>
      <c r="AI59" s="23">
        <v>1</v>
      </c>
      <c r="AJ59" s="23">
        <v>0</v>
      </c>
      <c r="AL59" s="6" t="s">
        <v>509</v>
      </c>
      <c r="AS59" s="8" t="s">
        <v>396</v>
      </c>
      <c r="AT59" s="6" t="s">
        <v>395</v>
      </c>
    </row>
    <row r="60" spans="1:53" ht="36.75" customHeight="1" x14ac:dyDescent="0.2">
      <c r="A60" s="4">
        <v>58</v>
      </c>
      <c r="B60" s="5">
        <v>42143</v>
      </c>
      <c r="C60" s="25" t="s">
        <v>767</v>
      </c>
      <c r="E60" s="21" t="s">
        <v>959</v>
      </c>
      <c r="F60" s="6" t="s">
        <v>50</v>
      </c>
      <c r="G60" s="24" t="s">
        <v>754</v>
      </c>
      <c r="H60" s="6" t="s">
        <v>341</v>
      </c>
      <c r="I60" s="6" t="s">
        <v>440</v>
      </c>
      <c r="J60" s="6" t="s">
        <v>23</v>
      </c>
      <c r="K60" s="24" t="s">
        <v>23</v>
      </c>
      <c r="L60" s="6" t="s">
        <v>27</v>
      </c>
      <c r="M60" s="6" t="s">
        <v>40</v>
      </c>
      <c r="O60" s="6" t="s">
        <v>91</v>
      </c>
      <c r="P60" s="24" t="s">
        <v>841</v>
      </c>
      <c r="Q60" s="6" t="s">
        <v>160</v>
      </c>
      <c r="R60" s="6" t="s">
        <v>441</v>
      </c>
      <c r="S60" s="24" t="s">
        <v>850</v>
      </c>
      <c r="T60" s="32">
        <v>2</v>
      </c>
      <c r="U60" s="31">
        <v>1</v>
      </c>
      <c r="V60" s="31">
        <v>1</v>
      </c>
      <c r="W60" s="7" t="s">
        <v>442</v>
      </c>
      <c r="X60" s="7">
        <v>1</v>
      </c>
      <c r="Y60" s="7">
        <v>0</v>
      </c>
      <c r="Z60" s="7">
        <v>1</v>
      </c>
      <c r="AA60" s="7">
        <v>0</v>
      </c>
      <c r="AB60" s="7">
        <v>0</v>
      </c>
      <c r="AC60" s="7">
        <v>1</v>
      </c>
      <c r="AD60" s="23" t="s">
        <v>695</v>
      </c>
      <c r="AE60" s="23">
        <v>1</v>
      </c>
      <c r="AF60" s="23">
        <v>0</v>
      </c>
      <c r="AG60" s="23">
        <v>1</v>
      </c>
      <c r="AH60" s="23">
        <v>0</v>
      </c>
      <c r="AI60" s="23">
        <v>1</v>
      </c>
      <c r="AJ60" s="23">
        <v>0</v>
      </c>
      <c r="AL60" s="6" t="s">
        <v>509</v>
      </c>
      <c r="AS60" s="8" t="s">
        <v>439</v>
      </c>
      <c r="AT60" s="6" t="s">
        <v>438</v>
      </c>
      <c r="AU60" s="6" t="s">
        <v>443</v>
      </c>
      <c r="AV60" s="6" t="s">
        <v>444</v>
      </c>
      <c r="AW60" s="6" t="s">
        <v>696</v>
      </c>
      <c r="AX60" s="6" t="s">
        <v>781</v>
      </c>
    </row>
    <row r="61" spans="1:53" ht="36.75" customHeight="1" x14ac:dyDescent="0.2">
      <c r="A61" s="4">
        <v>59</v>
      </c>
      <c r="B61" s="5">
        <v>42204</v>
      </c>
      <c r="C61" s="25" t="s">
        <v>762</v>
      </c>
      <c r="E61" s="21" t="s">
        <v>960</v>
      </c>
      <c r="F61" s="6" t="s">
        <v>25</v>
      </c>
      <c r="G61" s="24" t="s">
        <v>753</v>
      </c>
      <c r="H61" s="6" t="s">
        <v>479</v>
      </c>
      <c r="I61" s="6" t="s">
        <v>486</v>
      </c>
      <c r="J61" s="6" t="s">
        <v>23</v>
      </c>
      <c r="K61" s="24" t="s">
        <v>23</v>
      </c>
      <c r="L61" s="6" t="s">
        <v>27</v>
      </c>
      <c r="M61" s="6" t="s">
        <v>835</v>
      </c>
      <c r="O61" s="6" t="s">
        <v>93</v>
      </c>
      <c r="P61" s="24" t="s">
        <v>93</v>
      </c>
      <c r="Q61" s="6" t="s">
        <v>844</v>
      </c>
      <c r="R61" s="6" t="s">
        <v>480</v>
      </c>
      <c r="S61" s="24" t="s">
        <v>847</v>
      </c>
      <c r="T61" s="32">
        <v>4</v>
      </c>
      <c r="U61" s="31">
        <v>1</v>
      </c>
      <c r="V61" s="31">
        <v>3</v>
      </c>
      <c r="W61" s="7" t="s">
        <v>482</v>
      </c>
      <c r="X61" s="7">
        <v>1</v>
      </c>
      <c r="Y61" s="7">
        <v>0</v>
      </c>
      <c r="Z61" s="7">
        <v>0</v>
      </c>
      <c r="AA61" s="7">
        <v>1</v>
      </c>
      <c r="AB61" s="7">
        <v>1</v>
      </c>
      <c r="AC61" s="7">
        <v>0</v>
      </c>
      <c r="AD61" s="23" t="s">
        <v>481</v>
      </c>
      <c r="AE61" s="23">
        <v>3</v>
      </c>
      <c r="AF61" s="23">
        <v>0</v>
      </c>
      <c r="AG61" s="23">
        <v>3</v>
      </c>
      <c r="AH61" s="23">
        <v>0</v>
      </c>
      <c r="AI61" s="23">
        <v>3</v>
      </c>
      <c r="AJ61" s="23">
        <v>0</v>
      </c>
      <c r="AL61" s="6" t="s">
        <v>34</v>
      </c>
      <c r="AM61" s="6" t="s">
        <v>481</v>
      </c>
      <c r="AR61" s="8" t="s">
        <v>485</v>
      </c>
      <c r="AS61" s="8" t="s">
        <v>484</v>
      </c>
      <c r="AT61" s="6" t="s">
        <v>483</v>
      </c>
      <c r="AU61" s="6" t="s">
        <v>487</v>
      </c>
    </row>
    <row r="62" spans="1:53" ht="36.75" customHeight="1" x14ac:dyDescent="0.2">
      <c r="A62" s="4">
        <v>60</v>
      </c>
      <c r="B62" s="5">
        <v>42205</v>
      </c>
      <c r="C62" s="25" t="s">
        <v>762</v>
      </c>
      <c r="E62" s="21" t="s">
        <v>961</v>
      </c>
      <c r="F62" s="6" t="s">
        <v>251</v>
      </c>
      <c r="G62" s="24" t="s">
        <v>753</v>
      </c>
      <c r="H62" s="6" t="s">
        <v>259</v>
      </c>
      <c r="I62" s="6" t="s">
        <v>265</v>
      </c>
      <c r="J62" s="6" t="s">
        <v>77</v>
      </c>
      <c r="K62" s="24" t="s">
        <v>77</v>
      </c>
      <c r="L62" s="6" t="s">
        <v>68</v>
      </c>
      <c r="M62" s="6" t="s">
        <v>835</v>
      </c>
      <c r="O62" s="6" t="s">
        <v>93</v>
      </c>
      <c r="P62" s="24" t="s">
        <v>93</v>
      </c>
      <c r="Q62" s="6" t="s">
        <v>844</v>
      </c>
      <c r="R62" s="6" t="s">
        <v>264</v>
      </c>
      <c r="S62" s="24" t="s">
        <v>846</v>
      </c>
      <c r="T62" s="32">
        <v>4</v>
      </c>
      <c r="U62" s="31">
        <v>1</v>
      </c>
      <c r="V62" s="31">
        <v>3</v>
      </c>
      <c r="W62" s="7" t="s">
        <v>262</v>
      </c>
      <c r="X62" s="7">
        <v>1</v>
      </c>
      <c r="Y62" s="7">
        <v>0</v>
      </c>
      <c r="Z62" s="7">
        <v>1</v>
      </c>
      <c r="AA62" s="7">
        <v>0</v>
      </c>
      <c r="AB62" s="7">
        <v>0</v>
      </c>
      <c r="AC62" s="7">
        <v>1</v>
      </c>
      <c r="AD62" s="23" t="s">
        <v>263</v>
      </c>
      <c r="AE62" s="23">
        <v>3</v>
      </c>
      <c r="AF62" s="23">
        <v>0</v>
      </c>
      <c r="AG62" s="23">
        <v>3</v>
      </c>
      <c r="AH62" s="23">
        <v>0</v>
      </c>
      <c r="AI62" s="23">
        <v>0</v>
      </c>
      <c r="AJ62" s="23">
        <v>3</v>
      </c>
      <c r="AL62" s="6" t="s">
        <v>34</v>
      </c>
      <c r="AM62" s="6" t="s">
        <v>181</v>
      </c>
      <c r="AS62" s="8" t="s">
        <v>261</v>
      </c>
      <c r="AT62" s="6" t="s">
        <v>345</v>
      </c>
      <c r="AU62" s="6" t="s">
        <v>260</v>
      </c>
      <c r="AV62" s="6" t="s">
        <v>346</v>
      </c>
    </row>
    <row r="63" spans="1:53" ht="36.75" customHeight="1" x14ac:dyDescent="0.2">
      <c r="A63" s="4">
        <v>61</v>
      </c>
      <c r="B63" s="5">
        <v>42207</v>
      </c>
      <c r="C63" s="25" t="s">
        <v>762</v>
      </c>
      <c r="D63" s="21">
        <v>0.91666666666666663</v>
      </c>
      <c r="E63" s="21" t="s">
        <v>980</v>
      </c>
      <c r="F63" s="6" t="s">
        <v>28</v>
      </c>
      <c r="G63" s="24" t="s">
        <v>753</v>
      </c>
      <c r="H63" s="6" t="s">
        <v>118</v>
      </c>
      <c r="I63" s="6" t="s">
        <v>29</v>
      </c>
      <c r="J63" s="6" t="s">
        <v>23</v>
      </c>
      <c r="K63" s="24" t="s">
        <v>23</v>
      </c>
      <c r="L63" s="6" t="s">
        <v>27</v>
      </c>
      <c r="M63" s="6" t="s">
        <v>835</v>
      </c>
      <c r="O63" s="6" t="s">
        <v>93</v>
      </c>
      <c r="P63" s="24" t="s">
        <v>93</v>
      </c>
      <c r="Q63" s="6" t="s">
        <v>844</v>
      </c>
      <c r="R63" s="6" t="s">
        <v>33</v>
      </c>
      <c r="S63" s="24" t="s">
        <v>847</v>
      </c>
      <c r="T63" s="32">
        <v>47</v>
      </c>
      <c r="U63" s="31">
        <v>40</v>
      </c>
      <c r="V63" s="31">
        <v>7</v>
      </c>
      <c r="W63" s="7" t="s">
        <v>463</v>
      </c>
      <c r="X63" s="7">
        <v>40</v>
      </c>
      <c r="Y63" s="7">
        <v>0</v>
      </c>
      <c r="Z63" s="7">
        <v>26</v>
      </c>
      <c r="AA63" s="7">
        <v>14</v>
      </c>
      <c r="AB63" s="7">
        <v>20</v>
      </c>
      <c r="AC63" s="7">
        <v>20</v>
      </c>
      <c r="AD63" s="23" t="s">
        <v>435</v>
      </c>
      <c r="AE63" s="23">
        <v>7</v>
      </c>
      <c r="AF63" s="23">
        <v>0</v>
      </c>
      <c r="AG63" s="23">
        <v>5</v>
      </c>
      <c r="AH63" s="23">
        <v>2</v>
      </c>
      <c r="AI63" s="23">
        <v>5</v>
      </c>
      <c r="AJ63" s="23">
        <v>2</v>
      </c>
      <c r="AK63" s="8" t="s">
        <v>151</v>
      </c>
      <c r="AL63" s="6" t="s">
        <v>34</v>
      </c>
      <c r="AM63" s="6" t="s">
        <v>231</v>
      </c>
      <c r="AN63" s="6" t="s">
        <v>36</v>
      </c>
      <c r="AO63" s="6" t="s">
        <v>83</v>
      </c>
      <c r="AP63" s="6" t="s">
        <v>150</v>
      </c>
      <c r="AQ63" s="6" t="s">
        <v>436</v>
      </c>
      <c r="AS63" s="8" t="s">
        <v>31</v>
      </c>
      <c r="AT63" s="6" t="s">
        <v>30</v>
      </c>
      <c r="AU63" s="6" t="s">
        <v>233</v>
      </c>
      <c r="AV63" s="6" t="s">
        <v>82</v>
      </c>
      <c r="AW63" s="6" t="s">
        <v>104</v>
      </c>
      <c r="AX63" s="6" t="s">
        <v>147</v>
      </c>
      <c r="AY63" s="6" t="s">
        <v>148</v>
      </c>
      <c r="BA63" s="6" t="s">
        <v>149</v>
      </c>
    </row>
    <row r="64" spans="1:53" ht="36.75" customHeight="1" x14ac:dyDescent="0.2">
      <c r="A64" s="4">
        <v>62</v>
      </c>
      <c r="B64" s="5">
        <v>42282</v>
      </c>
      <c r="C64" s="25" t="s">
        <v>762</v>
      </c>
      <c r="E64" s="21" t="s">
        <v>962</v>
      </c>
      <c r="F64" s="6" t="s">
        <v>38</v>
      </c>
      <c r="G64" s="24" t="s">
        <v>754</v>
      </c>
      <c r="H64" s="6" t="s">
        <v>113</v>
      </c>
      <c r="I64" s="6" t="s">
        <v>807</v>
      </c>
      <c r="J64" s="6" t="s">
        <v>23</v>
      </c>
      <c r="K64" s="24" t="s">
        <v>23</v>
      </c>
      <c r="L64" s="6" t="s">
        <v>27</v>
      </c>
      <c r="M64" s="6" t="s">
        <v>835</v>
      </c>
      <c r="O64" s="6" t="s">
        <v>93</v>
      </c>
      <c r="P64" s="24" t="s">
        <v>93</v>
      </c>
      <c r="Q64" s="6" t="s">
        <v>844</v>
      </c>
      <c r="R64" s="6" t="s">
        <v>7</v>
      </c>
      <c r="S64" s="24" t="s">
        <v>849</v>
      </c>
      <c r="T64" s="32">
        <v>17</v>
      </c>
      <c r="U64" s="31">
        <v>10</v>
      </c>
      <c r="V64" s="31">
        <v>7</v>
      </c>
      <c r="X64" s="7">
        <v>10</v>
      </c>
      <c r="Y64" s="7">
        <v>0</v>
      </c>
      <c r="Z64" s="7">
        <v>10</v>
      </c>
      <c r="AA64" s="7">
        <v>0</v>
      </c>
      <c r="AB64" s="7">
        <v>10</v>
      </c>
      <c r="AC64" s="7">
        <v>0</v>
      </c>
      <c r="AE64" s="23">
        <v>7</v>
      </c>
      <c r="AF64" s="23">
        <v>0</v>
      </c>
      <c r="AG64" s="23">
        <v>7</v>
      </c>
      <c r="AH64" s="23">
        <v>0</v>
      </c>
      <c r="AI64" s="23">
        <v>7</v>
      </c>
      <c r="AJ64" s="23">
        <v>0</v>
      </c>
      <c r="AL64" s="6" t="s">
        <v>509</v>
      </c>
      <c r="AS64" s="8" t="s">
        <v>64</v>
      </c>
      <c r="AT64" s="6" t="s">
        <v>63</v>
      </c>
    </row>
    <row r="65" spans="1:53" ht="36.75" customHeight="1" x14ac:dyDescent="0.2">
      <c r="A65" s="4">
        <v>63</v>
      </c>
      <c r="B65" s="5">
        <v>42302</v>
      </c>
      <c r="C65" s="25" t="s">
        <v>762</v>
      </c>
      <c r="E65" s="21" t="s">
        <v>963</v>
      </c>
      <c r="F65" s="6" t="s">
        <v>39</v>
      </c>
      <c r="G65" s="24" t="s">
        <v>756</v>
      </c>
      <c r="H65" s="6" t="s">
        <v>350</v>
      </c>
      <c r="I65" s="6" t="s">
        <v>708</v>
      </c>
      <c r="J65" s="6" t="s">
        <v>349</v>
      </c>
      <c r="K65" s="24" t="s">
        <v>834</v>
      </c>
      <c r="L65" s="6" t="s">
        <v>68</v>
      </c>
      <c r="M65" s="6" t="s">
        <v>324</v>
      </c>
      <c r="O65" s="6" t="s">
        <v>92</v>
      </c>
      <c r="P65" s="24" t="s">
        <v>92</v>
      </c>
      <c r="Q65" s="6" t="s">
        <v>159</v>
      </c>
      <c r="R65" s="6" t="s">
        <v>172</v>
      </c>
      <c r="S65" s="24" t="s">
        <v>846</v>
      </c>
      <c r="T65" s="32">
        <v>3</v>
      </c>
      <c r="U65" s="31">
        <v>2</v>
      </c>
      <c r="V65" s="31">
        <v>1</v>
      </c>
      <c r="W65" s="7" t="s">
        <v>623</v>
      </c>
      <c r="X65" s="7">
        <v>2</v>
      </c>
      <c r="Y65" s="7">
        <v>0</v>
      </c>
      <c r="Z65" s="7">
        <v>2</v>
      </c>
      <c r="AA65" s="7">
        <v>0</v>
      </c>
      <c r="AB65" s="7">
        <v>2</v>
      </c>
      <c r="AC65" s="7">
        <v>0</v>
      </c>
      <c r="AD65" s="23" t="s">
        <v>352</v>
      </c>
      <c r="AE65" s="23">
        <v>1</v>
      </c>
      <c r="AF65" s="23">
        <v>0</v>
      </c>
      <c r="AG65" s="23">
        <v>1</v>
      </c>
      <c r="AH65" s="23">
        <v>0</v>
      </c>
      <c r="AI65" s="23">
        <v>1</v>
      </c>
      <c r="AJ65" s="23">
        <v>0</v>
      </c>
      <c r="AL65" s="6" t="s">
        <v>509</v>
      </c>
      <c r="AQ65" s="6" t="s">
        <v>351</v>
      </c>
      <c r="AS65" s="8" t="s">
        <v>348</v>
      </c>
      <c r="AT65" s="6" t="s">
        <v>347</v>
      </c>
      <c r="AU65" s="6" t="s">
        <v>622</v>
      </c>
      <c r="AV65" s="6" t="s">
        <v>624</v>
      </c>
      <c r="AW65" s="6" t="s">
        <v>625</v>
      </c>
      <c r="AX65" s="6" t="s">
        <v>626</v>
      </c>
      <c r="AY65" s="6" t="s">
        <v>627</v>
      </c>
      <c r="AZ65" s="6" t="s">
        <v>709</v>
      </c>
    </row>
    <row r="66" spans="1:53" ht="36.75" customHeight="1" x14ac:dyDescent="0.2">
      <c r="A66" s="4">
        <v>64</v>
      </c>
      <c r="B66" s="5">
        <v>42319</v>
      </c>
      <c r="C66" s="25" t="s">
        <v>762</v>
      </c>
      <c r="E66" s="21" t="s">
        <v>964</v>
      </c>
      <c r="F66" s="6" t="s">
        <v>205</v>
      </c>
      <c r="G66" s="24" t="s">
        <v>756</v>
      </c>
      <c r="H66" s="6" t="s">
        <v>206</v>
      </c>
      <c r="I66" s="6" t="s">
        <v>212</v>
      </c>
      <c r="J66" s="6" t="s">
        <v>65</v>
      </c>
      <c r="K66" s="24" t="s">
        <v>23</v>
      </c>
      <c r="L66" s="6" t="s">
        <v>27</v>
      </c>
      <c r="M66" s="6" t="s">
        <v>836</v>
      </c>
      <c r="O66" s="6" t="s">
        <v>92</v>
      </c>
      <c r="P66" s="24" t="s">
        <v>92</v>
      </c>
      <c r="Q66" s="6" t="s">
        <v>159</v>
      </c>
      <c r="R66" s="6" t="s">
        <v>560</v>
      </c>
      <c r="S66" s="24" t="s">
        <v>846</v>
      </c>
      <c r="T66" s="32">
        <v>4</v>
      </c>
      <c r="U66" s="31">
        <v>1</v>
      </c>
      <c r="V66" s="31">
        <v>3</v>
      </c>
      <c r="W66" s="7" t="s">
        <v>595</v>
      </c>
      <c r="X66" s="7">
        <v>1</v>
      </c>
      <c r="Y66" s="7">
        <v>0</v>
      </c>
      <c r="Z66" s="7">
        <v>1</v>
      </c>
      <c r="AA66" s="7">
        <v>0</v>
      </c>
      <c r="AB66" s="7">
        <v>1</v>
      </c>
      <c r="AC66" s="7">
        <v>0</v>
      </c>
      <c r="AD66" s="23" t="s">
        <v>92</v>
      </c>
      <c r="AE66" s="23">
        <v>3</v>
      </c>
      <c r="AF66" s="23">
        <v>0</v>
      </c>
      <c r="AG66" s="23">
        <v>3</v>
      </c>
      <c r="AH66" s="23">
        <v>0</v>
      </c>
      <c r="AI66" s="23">
        <v>3</v>
      </c>
      <c r="AJ66" s="23">
        <v>0</v>
      </c>
      <c r="AL66" s="6" t="s">
        <v>509</v>
      </c>
      <c r="AQ66" s="6" t="s">
        <v>215</v>
      </c>
      <c r="AS66" s="8" t="s">
        <v>597</v>
      </c>
      <c r="AT66" s="6" t="s">
        <v>596</v>
      </c>
      <c r="AU66" s="6" t="s">
        <v>621</v>
      </c>
    </row>
    <row r="67" spans="1:53" ht="36.75" customHeight="1" x14ac:dyDescent="0.2">
      <c r="A67" s="4">
        <v>65</v>
      </c>
      <c r="B67" s="5">
        <v>42369</v>
      </c>
      <c r="C67" s="25" t="s">
        <v>762</v>
      </c>
      <c r="D67" s="21" t="s">
        <v>26</v>
      </c>
      <c r="E67" s="21" t="s">
        <v>965</v>
      </c>
      <c r="F67" s="6" t="s">
        <v>39</v>
      </c>
      <c r="G67" s="24" t="s">
        <v>756</v>
      </c>
      <c r="H67" s="6" t="s">
        <v>119</v>
      </c>
      <c r="I67" s="6" t="s">
        <v>41</v>
      </c>
      <c r="J67" s="6" t="s">
        <v>65</v>
      </c>
      <c r="K67" s="24" t="s">
        <v>23</v>
      </c>
      <c r="L67" s="6" t="s">
        <v>27</v>
      </c>
      <c r="M67" s="6" t="s">
        <v>40</v>
      </c>
      <c r="O67" s="6" t="s">
        <v>93</v>
      </c>
      <c r="P67" s="24" t="s">
        <v>93</v>
      </c>
      <c r="Q67" s="6" t="s">
        <v>160</v>
      </c>
      <c r="R67" s="6" t="s">
        <v>43</v>
      </c>
      <c r="S67" s="24" t="s">
        <v>845</v>
      </c>
      <c r="T67" s="32">
        <v>20</v>
      </c>
      <c r="U67" s="31">
        <v>15</v>
      </c>
      <c r="V67" s="31">
        <v>5</v>
      </c>
      <c r="W67" s="7" t="s">
        <v>433</v>
      </c>
      <c r="X67" s="7">
        <v>15</v>
      </c>
      <c r="Y67" s="7">
        <v>0</v>
      </c>
      <c r="Z67" s="7">
        <v>10</v>
      </c>
      <c r="AA67" s="7">
        <v>5</v>
      </c>
      <c r="AB67" s="7">
        <v>12</v>
      </c>
      <c r="AC67" s="7">
        <v>3</v>
      </c>
      <c r="AD67" s="23" t="s">
        <v>432</v>
      </c>
      <c r="AE67" s="23">
        <v>5</v>
      </c>
      <c r="AF67" s="23">
        <v>0</v>
      </c>
      <c r="AG67" s="23">
        <v>4</v>
      </c>
      <c r="AH67" s="23">
        <v>1</v>
      </c>
      <c r="AI67" s="23">
        <v>4</v>
      </c>
      <c r="AJ67" s="23">
        <v>1</v>
      </c>
      <c r="AK67" s="8" t="s">
        <v>98</v>
      </c>
      <c r="AL67" s="6" t="s">
        <v>34</v>
      </c>
      <c r="AM67" s="6" t="s">
        <v>102</v>
      </c>
      <c r="AN67" s="6" t="s">
        <v>99</v>
      </c>
      <c r="AO67" s="6" t="s">
        <v>100</v>
      </c>
      <c r="AQ67" s="6" t="s">
        <v>42</v>
      </c>
      <c r="AS67" s="8" t="s">
        <v>46</v>
      </c>
      <c r="AT67" s="6" t="s">
        <v>44</v>
      </c>
      <c r="AU67" s="6" t="s">
        <v>45</v>
      </c>
      <c r="AV67" s="6" t="s">
        <v>101</v>
      </c>
      <c r="AW67" s="6" t="s">
        <v>103</v>
      </c>
      <c r="AX67" s="6" t="s">
        <v>431</v>
      </c>
      <c r="AY67" s="6" t="s">
        <v>434</v>
      </c>
    </row>
    <row r="68" spans="1:53" ht="36.75" customHeight="1" x14ac:dyDescent="0.2">
      <c r="A68" s="4">
        <v>66</v>
      </c>
      <c r="B68" s="5">
        <v>42383</v>
      </c>
      <c r="C68" s="25" t="s">
        <v>768</v>
      </c>
      <c r="E68" s="21" t="s">
        <v>966</v>
      </c>
      <c r="F68" s="6" t="s">
        <v>205</v>
      </c>
      <c r="G68" s="24" t="s">
        <v>756</v>
      </c>
      <c r="H68" s="6" t="s">
        <v>206</v>
      </c>
      <c r="I68" s="6" t="s">
        <v>212</v>
      </c>
      <c r="J68" s="6" t="s">
        <v>65</v>
      </c>
      <c r="K68" s="24" t="s">
        <v>23</v>
      </c>
      <c r="L68" s="6" t="s">
        <v>27</v>
      </c>
      <c r="M68" s="6" t="s">
        <v>835</v>
      </c>
      <c r="O68" s="6" t="s">
        <v>92</v>
      </c>
      <c r="P68" s="24" t="s">
        <v>92</v>
      </c>
      <c r="Q68" s="6" t="s">
        <v>159</v>
      </c>
      <c r="R68" s="6" t="s">
        <v>356</v>
      </c>
      <c r="S68" s="24" t="s">
        <v>846</v>
      </c>
      <c r="T68" s="32">
        <v>3</v>
      </c>
      <c r="U68" s="31">
        <v>1</v>
      </c>
      <c r="V68" s="31">
        <v>2</v>
      </c>
      <c r="W68" s="7" t="s">
        <v>357</v>
      </c>
      <c r="X68" s="7">
        <v>1</v>
      </c>
      <c r="Y68" s="7">
        <v>0</v>
      </c>
      <c r="Z68" s="7">
        <v>1</v>
      </c>
      <c r="AA68" s="7">
        <v>0</v>
      </c>
      <c r="AB68" s="7">
        <v>1</v>
      </c>
      <c r="AC68" s="7">
        <v>0</v>
      </c>
      <c r="AD68" s="23" t="s">
        <v>358</v>
      </c>
      <c r="AE68" s="23">
        <v>2</v>
      </c>
      <c r="AF68" s="23">
        <v>0</v>
      </c>
      <c r="AG68" s="23">
        <v>2</v>
      </c>
      <c r="AH68" s="23">
        <v>0</v>
      </c>
      <c r="AI68" s="23">
        <v>1</v>
      </c>
      <c r="AJ68" s="23">
        <v>1</v>
      </c>
      <c r="AL68" s="6" t="s">
        <v>509</v>
      </c>
      <c r="AQ68" s="6" t="s">
        <v>215</v>
      </c>
      <c r="AS68" s="8" t="s">
        <v>354</v>
      </c>
      <c r="AT68" s="6" t="s">
        <v>353</v>
      </c>
      <c r="AU68" s="6" t="s">
        <v>355</v>
      </c>
      <c r="AV68" s="6" t="s">
        <v>359</v>
      </c>
      <c r="AW68" s="6" t="s">
        <v>360</v>
      </c>
      <c r="AX68" s="6" t="s">
        <v>722</v>
      </c>
      <c r="AY68" s="6" t="s">
        <v>749</v>
      </c>
    </row>
    <row r="69" spans="1:53" ht="36.75" customHeight="1" x14ac:dyDescent="0.2">
      <c r="A69" s="4">
        <v>67</v>
      </c>
      <c r="B69" s="5">
        <v>42388</v>
      </c>
      <c r="C69" s="25" t="s">
        <v>768</v>
      </c>
      <c r="E69" s="21" t="s">
        <v>967</v>
      </c>
      <c r="F69" s="6" t="s">
        <v>205</v>
      </c>
      <c r="G69" s="24" t="s">
        <v>756</v>
      </c>
      <c r="H69" s="6" t="s">
        <v>206</v>
      </c>
      <c r="I69" s="6" t="s">
        <v>212</v>
      </c>
      <c r="J69" s="6" t="s">
        <v>65</v>
      </c>
      <c r="K69" s="24" t="s">
        <v>23</v>
      </c>
      <c r="L69" s="6" t="s">
        <v>27</v>
      </c>
      <c r="M69" s="6" t="s">
        <v>835</v>
      </c>
      <c r="O69" s="6" t="s">
        <v>92</v>
      </c>
      <c r="P69" s="24" t="s">
        <v>92</v>
      </c>
      <c r="Q69" s="6" t="s">
        <v>159</v>
      </c>
      <c r="R69" s="6" t="s">
        <v>356</v>
      </c>
      <c r="S69" s="24" t="s">
        <v>846</v>
      </c>
      <c r="T69" s="32">
        <v>4</v>
      </c>
      <c r="U69" s="31">
        <v>1</v>
      </c>
      <c r="V69" s="31">
        <v>3</v>
      </c>
      <c r="W69" s="7" t="s">
        <v>719</v>
      </c>
      <c r="X69" s="7">
        <v>1</v>
      </c>
      <c r="Y69" s="7">
        <v>0</v>
      </c>
      <c r="Z69" s="7">
        <v>1</v>
      </c>
      <c r="AA69" s="7">
        <v>0</v>
      </c>
      <c r="AB69" s="7">
        <v>1</v>
      </c>
      <c r="AC69" s="7">
        <v>0</v>
      </c>
      <c r="AD69" s="23" t="s">
        <v>690</v>
      </c>
      <c r="AE69" s="23">
        <v>3</v>
      </c>
      <c r="AF69" s="23">
        <v>0</v>
      </c>
      <c r="AG69" s="23">
        <v>3</v>
      </c>
      <c r="AH69" s="23">
        <v>0</v>
      </c>
      <c r="AI69" s="23">
        <v>3</v>
      </c>
      <c r="AJ69" s="23">
        <v>0</v>
      </c>
      <c r="AL69" s="6" t="s">
        <v>509</v>
      </c>
      <c r="AQ69" s="6" t="s">
        <v>215</v>
      </c>
      <c r="AS69" s="8" t="s">
        <v>721</v>
      </c>
      <c r="AT69" s="6" t="s">
        <v>361</v>
      </c>
      <c r="AU69" s="6" t="s">
        <v>720</v>
      </c>
    </row>
    <row r="70" spans="1:53" ht="36.75" customHeight="1" x14ac:dyDescent="0.2">
      <c r="A70" s="4">
        <v>68</v>
      </c>
      <c r="B70" s="5">
        <v>42389</v>
      </c>
      <c r="C70" s="25" t="s">
        <v>768</v>
      </c>
      <c r="E70" s="21" t="s">
        <v>968</v>
      </c>
      <c r="F70" s="6" t="s">
        <v>205</v>
      </c>
      <c r="G70" s="24" t="s">
        <v>756</v>
      </c>
      <c r="H70" s="6" t="s">
        <v>206</v>
      </c>
      <c r="I70" s="6" t="s">
        <v>212</v>
      </c>
      <c r="J70" s="6" t="s">
        <v>65</v>
      </c>
      <c r="K70" s="24" t="s">
        <v>23</v>
      </c>
      <c r="L70" s="6" t="s">
        <v>27</v>
      </c>
      <c r="M70" s="6" t="s">
        <v>835</v>
      </c>
      <c r="N70" s="6" t="s">
        <v>213</v>
      </c>
      <c r="O70" s="6" t="s">
        <v>92</v>
      </c>
      <c r="P70" s="24" t="s">
        <v>92</v>
      </c>
      <c r="Q70" s="6" t="s">
        <v>159</v>
      </c>
      <c r="R70" s="6" t="s">
        <v>158</v>
      </c>
      <c r="S70" s="24" t="s">
        <v>846</v>
      </c>
      <c r="T70" s="32">
        <v>15</v>
      </c>
      <c r="U70" s="31">
        <v>3</v>
      </c>
      <c r="V70" s="31">
        <v>12</v>
      </c>
      <c r="W70" s="7" t="s">
        <v>705</v>
      </c>
      <c r="X70" s="7">
        <v>3</v>
      </c>
      <c r="Y70" s="7">
        <v>0</v>
      </c>
      <c r="Z70" s="7">
        <v>3</v>
      </c>
      <c r="AA70" s="7">
        <v>0</v>
      </c>
      <c r="AB70" s="7">
        <v>3</v>
      </c>
      <c r="AC70" s="7">
        <v>0</v>
      </c>
      <c r="AD70" s="23" t="s">
        <v>689</v>
      </c>
      <c r="AE70" s="23">
        <v>12</v>
      </c>
      <c r="AF70" s="23">
        <v>0</v>
      </c>
      <c r="AG70" s="23">
        <v>12</v>
      </c>
      <c r="AH70" s="23">
        <v>0</v>
      </c>
      <c r="AI70" s="23">
        <v>10</v>
      </c>
      <c r="AJ70" s="23">
        <v>2</v>
      </c>
      <c r="AL70" s="6" t="s">
        <v>509</v>
      </c>
      <c r="AQ70" s="6" t="s">
        <v>215</v>
      </c>
      <c r="AR70" s="8" t="s">
        <v>706</v>
      </c>
      <c r="AS70" s="8" t="s">
        <v>214</v>
      </c>
      <c r="AT70" s="6" t="s">
        <v>207</v>
      </c>
      <c r="AU70" s="6" t="s">
        <v>208</v>
      </c>
      <c r="AV70" s="6" t="s">
        <v>209</v>
      </c>
      <c r="AW70" s="6" t="s">
        <v>210</v>
      </c>
      <c r="AX70" s="6" t="s">
        <v>211</v>
      </c>
      <c r="AY70" s="6" t="s">
        <v>289</v>
      </c>
      <c r="AZ70" s="6" t="s">
        <v>707</v>
      </c>
      <c r="BA70" s="6" t="s">
        <v>302</v>
      </c>
    </row>
    <row r="71" spans="1:53" ht="36.75" customHeight="1" x14ac:dyDescent="0.2">
      <c r="A71" s="4">
        <v>69</v>
      </c>
      <c r="B71" s="5">
        <v>42416</v>
      </c>
      <c r="C71" s="25" t="s">
        <v>768</v>
      </c>
      <c r="E71" s="21" t="s">
        <v>969</v>
      </c>
      <c r="F71" s="6" t="s">
        <v>401</v>
      </c>
      <c r="G71" s="24" t="s">
        <v>754</v>
      </c>
      <c r="H71" s="6" t="s">
        <v>402</v>
      </c>
      <c r="I71" s="6" t="s">
        <v>403</v>
      </c>
      <c r="J71" s="6" t="s">
        <v>23</v>
      </c>
      <c r="K71" s="24" t="s">
        <v>23</v>
      </c>
      <c r="L71" s="6" t="s">
        <v>27</v>
      </c>
      <c r="M71" s="6" t="s">
        <v>835</v>
      </c>
      <c r="O71" s="6" t="s">
        <v>93</v>
      </c>
      <c r="P71" s="24" t="s">
        <v>93</v>
      </c>
      <c r="Q71" s="6" t="s">
        <v>160</v>
      </c>
      <c r="R71" s="6" t="s">
        <v>406</v>
      </c>
      <c r="S71" s="24" t="s">
        <v>849</v>
      </c>
      <c r="T71" s="32">
        <v>2</v>
      </c>
      <c r="U71" s="31">
        <v>2</v>
      </c>
      <c r="V71" s="31">
        <v>0</v>
      </c>
      <c r="W71" s="7" t="s">
        <v>405</v>
      </c>
      <c r="X71" s="7">
        <v>2</v>
      </c>
      <c r="Y71" s="7">
        <v>0</v>
      </c>
      <c r="Z71" s="7">
        <v>1</v>
      </c>
      <c r="AA71" s="7">
        <v>1</v>
      </c>
      <c r="AB71" s="7">
        <v>1</v>
      </c>
      <c r="AC71" s="7">
        <v>1</v>
      </c>
      <c r="AE71" s="23">
        <v>0</v>
      </c>
      <c r="AF71" s="23">
        <v>0</v>
      </c>
      <c r="AG71" s="23">
        <v>0</v>
      </c>
      <c r="AH71" s="23">
        <v>0</v>
      </c>
      <c r="AI71" s="23">
        <v>0</v>
      </c>
      <c r="AJ71" s="23">
        <v>0</v>
      </c>
      <c r="AL71" s="6" t="s">
        <v>509</v>
      </c>
      <c r="AQ71" s="6" t="s">
        <v>404</v>
      </c>
      <c r="AS71" s="8" t="s">
        <v>400</v>
      </c>
      <c r="AT71" s="6" t="s">
        <v>399</v>
      </c>
    </row>
    <row r="72" spans="1:53" ht="36.75" customHeight="1" x14ac:dyDescent="0.2">
      <c r="A72" s="4">
        <v>70</v>
      </c>
      <c r="B72" s="5">
        <v>42419</v>
      </c>
      <c r="C72" s="25" t="s">
        <v>768</v>
      </c>
      <c r="D72" s="21">
        <v>0.72916666666666663</v>
      </c>
      <c r="E72" s="21" t="s">
        <v>970</v>
      </c>
      <c r="F72" s="6" t="s">
        <v>38</v>
      </c>
      <c r="G72" s="24" t="s">
        <v>754</v>
      </c>
      <c r="H72" s="6" t="s">
        <v>805</v>
      </c>
      <c r="I72" s="6" t="s">
        <v>120</v>
      </c>
      <c r="J72" s="6" t="s">
        <v>23</v>
      </c>
      <c r="K72" s="24" t="s">
        <v>23</v>
      </c>
      <c r="L72" s="6" t="s">
        <v>27</v>
      </c>
      <c r="M72" s="6" t="s">
        <v>835</v>
      </c>
      <c r="O72" s="6" t="s">
        <v>93</v>
      </c>
      <c r="P72" s="24" t="s">
        <v>93</v>
      </c>
      <c r="Q72" s="6" t="s">
        <v>844</v>
      </c>
      <c r="R72" s="6" t="s">
        <v>852</v>
      </c>
      <c r="S72" s="24" t="s">
        <v>846</v>
      </c>
      <c r="T72" s="32">
        <v>10</v>
      </c>
      <c r="U72" s="31">
        <v>3</v>
      </c>
      <c r="V72" s="31">
        <v>7</v>
      </c>
      <c r="X72" s="7">
        <v>3</v>
      </c>
      <c r="Y72" s="7">
        <v>0</v>
      </c>
      <c r="Z72" s="7">
        <v>3</v>
      </c>
      <c r="AA72" s="7">
        <v>0</v>
      </c>
      <c r="AB72" s="7">
        <v>3</v>
      </c>
      <c r="AC72" s="7">
        <v>0</v>
      </c>
      <c r="AE72" s="23">
        <v>7</v>
      </c>
      <c r="AF72" s="23">
        <v>0</v>
      </c>
      <c r="AG72" s="23">
        <v>7</v>
      </c>
      <c r="AH72" s="23">
        <v>0</v>
      </c>
      <c r="AI72" s="23">
        <v>7</v>
      </c>
      <c r="AJ72" s="23">
        <v>0</v>
      </c>
      <c r="AL72" s="6" t="s">
        <v>509</v>
      </c>
      <c r="AQ72" s="6" t="s">
        <v>810</v>
      </c>
      <c r="AR72" s="8" t="s">
        <v>108</v>
      </c>
      <c r="AS72" s="8" t="s">
        <v>110</v>
      </c>
      <c r="AT72" s="6" t="s">
        <v>37</v>
      </c>
      <c r="AU72" s="6" t="s">
        <v>60</v>
      </c>
      <c r="AV72" s="6" t="s">
        <v>109</v>
      </c>
      <c r="AW72" s="6" t="s">
        <v>111</v>
      </c>
      <c r="AX72" s="6" t="s">
        <v>471</v>
      </c>
    </row>
    <row r="73" spans="1:53" ht="36.75" customHeight="1" x14ac:dyDescent="0.2">
      <c r="A73" s="4">
        <v>71</v>
      </c>
      <c r="B73" s="5">
        <v>42429</v>
      </c>
      <c r="C73" s="25" t="s">
        <v>768</v>
      </c>
      <c r="E73" s="21" t="s">
        <v>971</v>
      </c>
      <c r="F73" s="6" t="s">
        <v>407</v>
      </c>
      <c r="G73" s="24" t="s">
        <v>754</v>
      </c>
      <c r="H73" s="6" t="s">
        <v>408</v>
      </c>
      <c r="I73" s="6" t="s">
        <v>411</v>
      </c>
      <c r="J73" s="6" t="s">
        <v>23</v>
      </c>
      <c r="K73" s="24" t="s">
        <v>23</v>
      </c>
      <c r="L73" s="6" t="s">
        <v>27</v>
      </c>
      <c r="M73" s="6" t="s">
        <v>835</v>
      </c>
      <c r="O73" s="6" t="s">
        <v>92</v>
      </c>
      <c r="P73" s="24" t="s">
        <v>92</v>
      </c>
      <c r="Q73" s="6" t="s">
        <v>159</v>
      </c>
      <c r="R73" s="6" t="s">
        <v>165</v>
      </c>
      <c r="S73" s="24" t="s">
        <v>847</v>
      </c>
      <c r="T73" s="32">
        <v>4</v>
      </c>
      <c r="U73" s="31">
        <v>1</v>
      </c>
      <c r="V73" s="31">
        <v>3</v>
      </c>
      <c r="W73" s="7" t="s">
        <v>412</v>
      </c>
      <c r="X73" s="7">
        <v>1</v>
      </c>
      <c r="Y73" s="7">
        <v>0</v>
      </c>
      <c r="Z73" s="7">
        <v>1</v>
      </c>
      <c r="AA73" s="7">
        <v>0</v>
      </c>
      <c r="AB73" s="7">
        <v>0</v>
      </c>
      <c r="AC73" s="7">
        <v>1</v>
      </c>
      <c r="AD73" s="23" t="s">
        <v>414</v>
      </c>
      <c r="AE73" s="23">
        <v>3</v>
      </c>
      <c r="AF73" s="23">
        <v>0</v>
      </c>
      <c r="AG73" s="23">
        <v>3</v>
      </c>
      <c r="AH73" s="23">
        <v>0</v>
      </c>
      <c r="AI73" s="23">
        <v>3</v>
      </c>
      <c r="AJ73" s="23">
        <v>0</v>
      </c>
      <c r="AL73" s="6" t="s">
        <v>509</v>
      </c>
      <c r="AQ73" s="6" t="s">
        <v>413</v>
      </c>
      <c r="AS73" s="8" t="s">
        <v>410</v>
      </c>
      <c r="AT73" s="6" t="s">
        <v>409</v>
      </c>
    </row>
    <row r="74" spans="1:53" ht="36.75" customHeight="1" x14ac:dyDescent="0.2">
      <c r="A74" s="4">
        <v>72</v>
      </c>
      <c r="B74" s="5">
        <v>42432</v>
      </c>
      <c r="C74" s="25" t="s">
        <v>768</v>
      </c>
      <c r="E74" s="21" t="s">
        <v>972</v>
      </c>
      <c r="F74" s="6" t="s">
        <v>61</v>
      </c>
      <c r="G74" s="24" t="s">
        <v>754</v>
      </c>
      <c r="H74" s="6" t="s">
        <v>291</v>
      </c>
      <c r="I74" s="6" t="s">
        <v>290</v>
      </c>
      <c r="J74" s="6" t="s">
        <v>23</v>
      </c>
      <c r="K74" s="24" t="s">
        <v>23</v>
      </c>
      <c r="L74" s="6" t="s">
        <v>27</v>
      </c>
      <c r="M74" s="6" t="s">
        <v>835</v>
      </c>
      <c r="O74" s="6" t="s">
        <v>93</v>
      </c>
      <c r="P74" s="24" t="s">
        <v>93</v>
      </c>
      <c r="Q74" s="6" t="s">
        <v>844</v>
      </c>
      <c r="R74" s="6" t="s">
        <v>294</v>
      </c>
      <c r="S74" s="24" t="s">
        <v>847</v>
      </c>
      <c r="T74" s="32">
        <v>1</v>
      </c>
      <c r="U74" s="31">
        <v>1</v>
      </c>
      <c r="V74" s="31">
        <v>0</v>
      </c>
      <c r="W74" s="7" t="s">
        <v>295</v>
      </c>
      <c r="X74" s="7">
        <v>0</v>
      </c>
      <c r="Y74" s="7">
        <v>1</v>
      </c>
      <c r="Z74" s="7">
        <v>0</v>
      </c>
      <c r="AA74" s="7">
        <v>1</v>
      </c>
      <c r="AB74" s="7">
        <v>1</v>
      </c>
      <c r="AC74" s="7">
        <v>0</v>
      </c>
      <c r="AE74" s="23">
        <v>0</v>
      </c>
      <c r="AF74" s="23">
        <v>0</v>
      </c>
      <c r="AG74" s="23">
        <v>0</v>
      </c>
      <c r="AH74" s="23">
        <v>0</v>
      </c>
      <c r="AI74" s="23">
        <v>0</v>
      </c>
      <c r="AJ74" s="23">
        <v>0</v>
      </c>
      <c r="AL74" s="6" t="s">
        <v>509</v>
      </c>
      <c r="AS74" s="8" t="s">
        <v>293</v>
      </c>
      <c r="AT74" s="6" t="s">
        <v>292</v>
      </c>
    </row>
    <row r="75" spans="1:53" ht="36.75" customHeight="1" x14ac:dyDescent="0.2">
      <c r="A75" s="4">
        <v>73</v>
      </c>
      <c r="B75" s="5">
        <v>42455</v>
      </c>
      <c r="C75" s="25" t="s">
        <v>768</v>
      </c>
      <c r="E75" s="21" t="s">
        <v>973</v>
      </c>
      <c r="F75" s="6" t="s">
        <v>25</v>
      </c>
      <c r="G75" s="24" t="s">
        <v>753</v>
      </c>
      <c r="H75" s="6" t="s">
        <v>296</v>
      </c>
      <c r="I75" s="6" t="s">
        <v>297</v>
      </c>
      <c r="J75" s="6" t="s">
        <v>23</v>
      </c>
      <c r="K75" s="24" t="s">
        <v>23</v>
      </c>
      <c r="L75" s="6" t="s">
        <v>27</v>
      </c>
      <c r="M75" s="6" t="s">
        <v>835</v>
      </c>
      <c r="N75" s="6" t="s">
        <v>298</v>
      </c>
      <c r="O75" s="6" t="s">
        <v>93</v>
      </c>
      <c r="P75" s="24" t="s">
        <v>93</v>
      </c>
      <c r="Q75" s="6" t="s">
        <v>844</v>
      </c>
      <c r="R75" s="6" t="s">
        <v>7</v>
      </c>
      <c r="S75" s="24" t="s">
        <v>849</v>
      </c>
      <c r="T75" s="32">
        <v>7</v>
      </c>
      <c r="U75" s="31">
        <v>2</v>
      </c>
      <c r="V75" s="31">
        <v>5</v>
      </c>
      <c r="X75" s="7">
        <v>2</v>
      </c>
      <c r="Y75" s="7">
        <v>0</v>
      </c>
      <c r="Z75" s="7">
        <v>2</v>
      </c>
      <c r="AA75" s="7">
        <v>0</v>
      </c>
      <c r="AB75" s="7">
        <v>2</v>
      </c>
      <c r="AC75" s="7">
        <v>0</v>
      </c>
      <c r="AE75" s="23">
        <v>5</v>
      </c>
      <c r="AF75" s="23">
        <v>0</v>
      </c>
      <c r="AG75" s="23">
        <v>5</v>
      </c>
      <c r="AH75" s="23">
        <v>0</v>
      </c>
      <c r="AI75" s="23">
        <v>5</v>
      </c>
      <c r="AJ75" s="23">
        <v>0</v>
      </c>
      <c r="AL75" s="6" t="s">
        <v>509</v>
      </c>
      <c r="AQ75" s="6" t="s">
        <v>299</v>
      </c>
      <c r="AS75" s="8" t="s">
        <v>301</v>
      </c>
      <c r="AT75" s="6" t="s">
        <v>300</v>
      </c>
    </row>
    <row r="76" spans="1:53" ht="36.75" customHeight="1" x14ac:dyDescent="0.2">
      <c r="A76" s="4">
        <v>74</v>
      </c>
      <c r="B76" s="5">
        <v>42464</v>
      </c>
      <c r="C76" s="25" t="s">
        <v>768</v>
      </c>
      <c r="E76" s="21" t="s">
        <v>974</v>
      </c>
      <c r="F76" s="6" t="s">
        <v>75</v>
      </c>
      <c r="G76" s="24" t="s">
        <v>754</v>
      </c>
      <c r="H76" s="6" t="s">
        <v>667</v>
      </c>
      <c r="I76" s="6" t="s">
        <v>668</v>
      </c>
      <c r="J76" s="6" t="s">
        <v>23</v>
      </c>
      <c r="K76" s="24" t="s">
        <v>23</v>
      </c>
      <c r="L76" s="6" t="s">
        <v>27</v>
      </c>
      <c r="M76" s="6" t="s">
        <v>836</v>
      </c>
      <c r="N76" s="6" t="s">
        <v>669</v>
      </c>
      <c r="O76" s="6" t="s">
        <v>670</v>
      </c>
      <c r="P76" s="24" t="s">
        <v>670</v>
      </c>
      <c r="Q76" s="6" t="s">
        <v>843</v>
      </c>
      <c r="R76" s="6" t="s">
        <v>7</v>
      </c>
      <c r="S76" s="24" t="s">
        <v>849</v>
      </c>
      <c r="T76" s="32">
        <v>2</v>
      </c>
      <c r="U76" s="31">
        <v>1</v>
      </c>
      <c r="V76" s="31">
        <v>1</v>
      </c>
      <c r="W76" s="7" t="s">
        <v>748</v>
      </c>
      <c r="X76" s="7">
        <v>1</v>
      </c>
      <c r="Y76" s="7">
        <v>0</v>
      </c>
      <c r="Z76" s="7">
        <v>1</v>
      </c>
      <c r="AA76" s="7">
        <v>0</v>
      </c>
      <c r="AB76" s="7">
        <v>1</v>
      </c>
      <c r="AC76" s="7">
        <v>0</v>
      </c>
      <c r="AE76" s="23">
        <v>1</v>
      </c>
      <c r="AF76" s="23">
        <v>0</v>
      </c>
      <c r="AG76" s="23">
        <v>1</v>
      </c>
      <c r="AH76" s="23">
        <v>0</v>
      </c>
      <c r="AI76" s="23">
        <v>1</v>
      </c>
      <c r="AJ76" s="23">
        <v>0</v>
      </c>
      <c r="AL76" s="6" t="s">
        <v>509</v>
      </c>
      <c r="AS76" s="8" t="s">
        <v>672</v>
      </c>
      <c r="AT76" s="6" t="s">
        <v>671</v>
      </c>
      <c r="AU76" s="6" t="s">
        <v>673</v>
      </c>
      <c r="AV76" s="6" t="s">
        <v>747</v>
      </c>
      <c r="AW76" s="6" t="s">
        <v>750</v>
      </c>
    </row>
    <row r="77" spans="1:53" ht="36.75" customHeight="1" x14ac:dyDescent="0.2">
      <c r="A77" s="4">
        <v>75</v>
      </c>
      <c r="B77" s="5">
        <v>42506</v>
      </c>
      <c r="C77" s="25" t="s">
        <v>768</v>
      </c>
      <c r="D77" s="21" t="s">
        <v>26</v>
      </c>
      <c r="E77" s="21" t="s">
        <v>983</v>
      </c>
      <c r="F77" s="6" t="s">
        <v>76</v>
      </c>
      <c r="G77" s="24" t="s">
        <v>755</v>
      </c>
      <c r="H77" s="6" t="s">
        <v>813</v>
      </c>
      <c r="I77" s="6" t="s">
        <v>78</v>
      </c>
      <c r="J77" s="6" t="s">
        <v>77</v>
      </c>
      <c r="K77" s="24" t="s">
        <v>77</v>
      </c>
      <c r="L77" s="6" t="s">
        <v>68</v>
      </c>
      <c r="M77" s="6" t="s">
        <v>835</v>
      </c>
      <c r="N77" s="6" t="s">
        <v>106</v>
      </c>
      <c r="O77" s="6" t="s">
        <v>92</v>
      </c>
      <c r="P77" s="24" t="s">
        <v>92</v>
      </c>
      <c r="Q77" s="6" t="s">
        <v>159</v>
      </c>
      <c r="R77" s="6" t="s">
        <v>7</v>
      </c>
      <c r="S77" s="24" t="s">
        <v>849</v>
      </c>
      <c r="T77" s="32">
        <v>8</v>
      </c>
      <c r="U77" s="31">
        <v>7</v>
      </c>
      <c r="V77" s="31">
        <v>1</v>
      </c>
      <c r="W77" s="7" t="s">
        <v>687</v>
      </c>
      <c r="X77" s="7">
        <v>7</v>
      </c>
      <c r="Y77" s="7">
        <v>0</v>
      </c>
      <c r="Z77" s="7">
        <v>7</v>
      </c>
      <c r="AA77" s="7">
        <v>0</v>
      </c>
      <c r="AB77" s="7">
        <v>7</v>
      </c>
      <c r="AC77" s="7">
        <v>0</v>
      </c>
      <c r="AD77" s="23" t="s">
        <v>688</v>
      </c>
      <c r="AE77" s="23">
        <v>1</v>
      </c>
      <c r="AF77" s="23">
        <v>0</v>
      </c>
      <c r="AG77" s="23">
        <v>1</v>
      </c>
      <c r="AH77" s="23">
        <v>0</v>
      </c>
      <c r="AI77" s="23">
        <v>1</v>
      </c>
      <c r="AJ77" s="23">
        <v>0</v>
      </c>
      <c r="AL77" s="6" t="s">
        <v>509</v>
      </c>
      <c r="AS77" s="8" t="s">
        <v>80</v>
      </c>
      <c r="AT77" s="6" t="s">
        <v>79</v>
      </c>
      <c r="AU77" s="6" t="s">
        <v>81</v>
      </c>
    </row>
    <row r="78" spans="1:53" ht="36.75" customHeight="1" x14ac:dyDescent="0.2">
      <c r="A78" s="4">
        <v>76</v>
      </c>
      <c r="B78" s="5">
        <v>42518</v>
      </c>
      <c r="C78" s="25" t="s">
        <v>768</v>
      </c>
      <c r="E78" s="21" t="s">
        <v>975</v>
      </c>
      <c r="F78" s="6" t="s">
        <v>401</v>
      </c>
      <c r="G78" s="24" t="s">
        <v>754</v>
      </c>
      <c r="H78" s="6" t="s">
        <v>401</v>
      </c>
      <c r="I78" s="6" t="s">
        <v>677</v>
      </c>
      <c r="J78" s="6" t="s">
        <v>23</v>
      </c>
      <c r="K78" s="24" t="s">
        <v>23</v>
      </c>
      <c r="L78" s="6" t="s">
        <v>27</v>
      </c>
      <c r="M78" s="6" t="s">
        <v>836</v>
      </c>
      <c r="N78" s="6" t="s">
        <v>669</v>
      </c>
      <c r="O78" s="6" t="s">
        <v>670</v>
      </c>
      <c r="P78" s="24" t="s">
        <v>670</v>
      </c>
      <c r="Q78" s="6" t="s">
        <v>843</v>
      </c>
      <c r="R78" s="6" t="s">
        <v>7</v>
      </c>
      <c r="S78" s="24" t="s">
        <v>849</v>
      </c>
      <c r="T78" s="32">
        <v>2</v>
      </c>
      <c r="U78" s="31">
        <v>1</v>
      </c>
      <c r="V78" s="31">
        <v>1</v>
      </c>
      <c r="W78" s="7" t="s">
        <v>676</v>
      </c>
      <c r="X78" s="7">
        <v>1</v>
      </c>
      <c r="Y78" s="7">
        <v>0</v>
      </c>
      <c r="Z78" s="7">
        <v>1</v>
      </c>
      <c r="AA78" s="7">
        <v>0</v>
      </c>
      <c r="AB78" s="7">
        <v>1</v>
      </c>
      <c r="AC78" s="7">
        <v>0</v>
      </c>
      <c r="AE78" s="23">
        <v>1</v>
      </c>
      <c r="AF78" s="23">
        <v>0</v>
      </c>
      <c r="AG78" s="23">
        <v>1</v>
      </c>
      <c r="AH78" s="23">
        <v>0</v>
      </c>
      <c r="AI78" s="23">
        <v>1</v>
      </c>
      <c r="AJ78" s="23">
        <v>0</v>
      </c>
      <c r="AL78" s="6" t="s">
        <v>509</v>
      </c>
      <c r="AS78" s="8" t="s">
        <v>675</v>
      </c>
      <c r="AT78" s="6" t="s">
        <v>674</v>
      </c>
    </row>
    <row r="79" spans="1:53" ht="36.75" customHeight="1" x14ac:dyDescent="0.2">
      <c r="A79" s="4">
        <v>77</v>
      </c>
      <c r="B79" s="5">
        <v>42549</v>
      </c>
      <c r="C79" s="25" t="s">
        <v>768</v>
      </c>
      <c r="D79" s="21" t="s">
        <v>49</v>
      </c>
      <c r="E79" s="21" t="s">
        <v>976</v>
      </c>
      <c r="F79" s="6" t="s">
        <v>48</v>
      </c>
      <c r="G79" s="24" t="s">
        <v>754</v>
      </c>
      <c r="H79" s="6" t="s">
        <v>121</v>
      </c>
      <c r="I79" s="6" t="s">
        <v>122</v>
      </c>
      <c r="J79" s="6" t="s">
        <v>23</v>
      </c>
      <c r="K79" s="24" t="s">
        <v>23</v>
      </c>
      <c r="L79" s="6" t="s">
        <v>27</v>
      </c>
      <c r="M79" s="6" t="s">
        <v>40</v>
      </c>
      <c r="N79" s="6" t="s">
        <v>699</v>
      </c>
      <c r="O79" s="6" t="s">
        <v>94</v>
      </c>
      <c r="P79" s="24" t="s">
        <v>841</v>
      </c>
      <c r="Q79" s="6" t="s">
        <v>842</v>
      </c>
      <c r="R79" s="6" t="s">
        <v>57</v>
      </c>
      <c r="S79" s="24" t="s">
        <v>850</v>
      </c>
      <c r="T79" s="32">
        <v>2</v>
      </c>
      <c r="U79" s="31">
        <v>1</v>
      </c>
      <c r="V79" s="31">
        <v>1</v>
      </c>
      <c r="W79" s="7" t="s">
        <v>700</v>
      </c>
      <c r="X79" s="7">
        <v>0</v>
      </c>
      <c r="Y79" s="7">
        <v>1</v>
      </c>
      <c r="Z79" s="7">
        <v>1</v>
      </c>
      <c r="AA79" s="7">
        <v>0</v>
      </c>
      <c r="AB79" s="7">
        <v>1</v>
      </c>
      <c r="AC79" s="7">
        <v>0</v>
      </c>
      <c r="AD79" s="23" t="s">
        <v>701</v>
      </c>
      <c r="AE79" s="23">
        <v>1</v>
      </c>
      <c r="AF79" s="23">
        <v>0</v>
      </c>
      <c r="AG79" s="23">
        <v>1</v>
      </c>
      <c r="AH79" s="23">
        <v>0</v>
      </c>
      <c r="AI79" s="23">
        <v>1</v>
      </c>
      <c r="AJ79" s="23">
        <v>0</v>
      </c>
      <c r="AL79" s="6" t="s">
        <v>509</v>
      </c>
      <c r="AQ79" s="6" t="s">
        <v>704</v>
      </c>
      <c r="AS79" s="8" t="s">
        <v>703</v>
      </c>
      <c r="AT79" s="6" t="s">
        <v>47</v>
      </c>
      <c r="AU79" s="6" t="s">
        <v>702</v>
      </c>
    </row>
    <row r="80" spans="1:53" ht="36.75" customHeight="1" x14ac:dyDescent="0.2">
      <c r="A80" s="4">
        <v>78</v>
      </c>
      <c r="B80" s="5">
        <v>42549</v>
      </c>
      <c r="C80" s="25" t="s">
        <v>768</v>
      </c>
      <c r="E80" s="21" t="s">
        <v>977</v>
      </c>
      <c r="F80" s="6" t="s">
        <v>50</v>
      </c>
      <c r="G80" s="24" t="s">
        <v>754</v>
      </c>
      <c r="H80" s="6" t="s">
        <v>117</v>
      </c>
      <c r="I80" s="6" t="s">
        <v>779</v>
      </c>
      <c r="J80" s="6" t="s">
        <v>23</v>
      </c>
      <c r="K80" s="24" t="s">
        <v>23</v>
      </c>
      <c r="L80" s="6" t="s">
        <v>114</v>
      </c>
      <c r="M80" s="6" t="s">
        <v>40</v>
      </c>
      <c r="N80" s="6" t="s">
        <v>693</v>
      </c>
      <c r="O80" s="6" t="s">
        <v>95</v>
      </c>
      <c r="P80" s="24" t="s">
        <v>841</v>
      </c>
      <c r="Q80" s="6" t="s">
        <v>842</v>
      </c>
      <c r="R80" s="6" t="s">
        <v>58</v>
      </c>
      <c r="S80" s="24" t="s">
        <v>850</v>
      </c>
      <c r="T80" s="32">
        <v>2</v>
      </c>
      <c r="U80" s="31">
        <v>2</v>
      </c>
      <c r="V80" s="31">
        <v>0</v>
      </c>
      <c r="W80" s="7" t="s">
        <v>228</v>
      </c>
      <c r="X80" s="7">
        <v>2</v>
      </c>
      <c r="Y80" s="7">
        <v>0</v>
      </c>
      <c r="Z80" s="7">
        <v>2</v>
      </c>
      <c r="AA80" s="7">
        <v>0</v>
      </c>
      <c r="AB80" s="7">
        <v>0</v>
      </c>
      <c r="AC80" s="7">
        <v>2</v>
      </c>
      <c r="AE80" s="23">
        <v>0</v>
      </c>
      <c r="AF80" s="23">
        <v>0</v>
      </c>
      <c r="AG80" s="23">
        <v>0</v>
      </c>
      <c r="AH80" s="23">
        <v>0</v>
      </c>
      <c r="AI80" s="23">
        <v>0</v>
      </c>
      <c r="AJ80" s="23">
        <v>0</v>
      </c>
      <c r="AL80" s="6" t="s">
        <v>509</v>
      </c>
      <c r="AS80" s="8" t="s">
        <v>230</v>
      </c>
      <c r="AT80" s="6" t="s">
        <v>56</v>
      </c>
      <c r="AU80" s="6" t="s">
        <v>59</v>
      </c>
      <c r="AV80" s="6" t="s">
        <v>229</v>
      </c>
      <c r="AW80" s="6" t="s">
        <v>437</v>
      </c>
      <c r="AX80" s="6" t="s">
        <v>694</v>
      </c>
    </row>
  </sheetData>
  <autoFilter ref="A2:BA80">
    <sortState ref="A3:BA80">
      <sortCondition ref="A2:A80"/>
    </sortState>
  </autoFilter>
  <mergeCells count="8">
    <mergeCell ref="AS1:AS2"/>
    <mergeCell ref="AT1:BA1"/>
    <mergeCell ref="A1:R1"/>
    <mergeCell ref="T1:V1"/>
    <mergeCell ref="W1:AC1"/>
    <mergeCell ref="AD1:AJ1"/>
    <mergeCell ref="AK1:AQ1"/>
    <mergeCell ref="AR1:AR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349"/>
  <sheetViews>
    <sheetView rightToLeft="1" topLeftCell="A311" workbookViewId="0">
      <selection activeCell="F321" sqref="F321"/>
    </sheetView>
  </sheetViews>
  <sheetFormatPr defaultRowHeight="14.25" x14ac:dyDescent="0.2"/>
  <cols>
    <col min="1" max="1" width="5.625" style="9" customWidth="1"/>
    <col min="2" max="2" width="35" style="9" customWidth="1"/>
    <col min="3" max="8" width="13.5" style="9" customWidth="1"/>
    <col min="9" max="9" width="13.5" style="10" customWidth="1"/>
    <col min="10" max="10" width="13.5" style="15" customWidth="1"/>
    <col min="11" max="14" width="13" style="9" customWidth="1"/>
    <col min="15" max="15" width="5.125" style="9" customWidth="1"/>
    <col min="16" max="16384" width="9" style="9"/>
  </cols>
  <sheetData>
    <row r="2" spans="1:25" ht="15" customHeight="1" x14ac:dyDescent="0.2">
      <c r="A2" s="9">
        <v>1</v>
      </c>
      <c r="B2" s="41" t="s">
        <v>751</v>
      </c>
      <c r="C2" s="41"/>
      <c r="D2" s="41"/>
      <c r="E2" s="41"/>
      <c r="F2" s="10"/>
      <c r="G2" s="10"/>
      <c r="H2" s="10"/>
    </row>
    <row r="3" spans="1:25" ht="15" customHeight="1" x14ac:dyDescent="0.2">
      <c r="B3" s="42" t="s">
        <v>873</v>
      </c>
      <c r="C3" s="42"/>
      <c r="D3" s="42"/>
      <c r="E3" s="42"/>
      <c r="F3" s="10"/>
      <c r="G3" s="10"/>
      <c r="H3" s="10"/>
    </row>
    <row r="4" spans="1:25" ht="30.75" customHeight="1" x14ac:dyDescent="0.2">
      <c r="B4" s="11" t="s">
        <v>857</v>
      </c>
      <c r="C4" s="11" t="s">
        <v>858</v>
      </c>
      <c r="D4" s="27" t="s">
        <v>859</v>
      </c>
      <c r="E4" s="30" t="s">
        <v>860</v>
      </c>
    </row>
    <row r="5" spans="1:25" ht="13.5" customHeight="1" x14ac:dyDescent="0.2">
      <c r="B5" s="12" t="s">
        <v>759</v>
      </c>
      <c r="C5" s="14">
        <f>COUNTIFS(أرشيف!C:C,B5)</f>
        <v>3</v>
      </c>
      <c r="D5" s="29">
        <f>SUMIFS(أرشيف!U:U,أرشيف!C:C,B5)</f>
        <v>24</v>
      </c>
      <c r="E5" s="28">
        <f>SUMIFS(أرشيف!V:V,أرشيف!C:C,B5)</f>
        <v>11</v>
      </c>
    </row>
    <row r="6" spans="1:25" ht="13.5" customHeight="1" x14ac:dyDescent="0.2">
      <c r="B6" s="12" t="s">
        <v>764</v>
      </c>
      <c r="C6" s="14">
        <f>COUNTIFS(أرشيف!C:C,B6)</f>
        <v>7</v>
      </c>
      <c r="D6" s="29">
        <f>SUMIFS(أرشيف!U:U,أرشيف!C:C,B6)</f>
        <v>14</v>
      </c>
      <c r="E6" s="28">
        <f>SUMIFS(أرشيف!V:V,أرشيف!C:C,B6)</f>
        <v>15</v>
      </c>
    </row>
    <row r="7" spans="1:25" ht="13.5" customHeight="1" x14ac:dyDescent="0.2">
      <c r="B7" s="12" t="s">
        <v>760</v>
      </c>
      <c r="C7" s="14">
        <f>COUNTIFS(أرشيف!C:C,B7)</f>
        <v>8</v>
      </c>
      <c r="D7" s="29">
        <f>SUMIFS(أرشيف!U:U,أرشيف!C:C,B7)</f>
        <v>20</v>
      </c>
      <c r="E7" s="28">
        <f>SUMIFS(أرشيف!V:V,أرشيف!C:C,B7)</f>
        <v>72</v>
      </c>
    </row>
    <row r="8" spans="1:25" ht="13.5" customHeight="1" x14ac:dyDescent="0.2">
      <c r="B8" s="12" t="s">
        <v>765</v>
      </c>
      <c r="C8" s="14">
        <f>COUNTIFS(أرشيف!C:C,B8)</f>
        <v>3</v>
      </c>
      <c r="D8" s="29">
        <f>SUMIFS(أرشيف!U:U,أرشيف!C:C,B8)</f>
        <v>4</v>
      </c>
      <c r="E8" s="28">
        <f>SUMIFS(أرشيف!V:V,أرشيف!C:C,B8)</f>
        <v>7</v>
      </c>
    </row>
    <row r="9" spans="1:25" ht="13.5" customHeight="1" x14ac:dyDescent="0.2">
      <c r="B9" s="12" t="s">
        <v>763</v>
      </c>
      <c r="C9" s="14">
        <f>COUNTIFS(أرشيف!C:C,B9)</f>
        <v>9</v>
      </c>
      <c r="D9" s="29">
        <f>SUMIFS(أرشيف!U:U,أرشيف!C:C,B9)</f>
        <v>22</v>
      </c>
      <c r="E9" s="28">
        <f>SUMIFS(أرشيف!V:V,أرشيف!C:C,B9)</f>
        <v>30</v>
      </c>
    </row>
    <row r="10" spans="1:25" ht="13.5" customHeight="1" x14ac:dyDescent="0.2">
      <c r="B10" s="12" t="s">
        <v>766</v>
      </c>
      <c r="C10" s="14">
        <f>COUNTIFS(أرشيف!C:C,B10)</f>
        <v>14</v>
      </c>
      <c r="D10" s="29">
        <f>SUMIFS(أرشيف!U:U,أرشيف!C:C,B10)</f>
        <v>29</v>
      </c>
      <c r="E10" s="28">
        <f>SUMIFS(أرشيف!V:V,أرشيف!C:C,B10)</f>
        <v>32</v>
      </c>
      <c r="X10" s="9" t="s">
        <v>865</v>
      </c>
      <c r="Y10" s="9" t="s">
        <v>859</v>
      </c>
    </row>
    <row r="11" spans="1:25" ht="13.5" customHeight="1" x14ac:dyDescent="0.2">
      <c r="B11" s="12" t="s">
        <v>761</v>
      </c>
      <c r="C11" s="14">
        <f>COUNTIFS(أرشيف!C:C,B11)</f>
        <v>8</v>
      </c>
      <c r="D11" s="29">
        <f>SUMIFS(أرشيف!U:U,أرشيف!C:C,B11)</f>
        <v>75</v>
      </c>
      <c r="E11" s="28">
        <f>SUMIFS(أرشيف!V:V,أرشيف!C:C,B11)</f>
        <v>52</v>
      </c>
      <c r="X11" s="9" t="s">
        <v>847</v>
      </c>
      <c r="Y11" s="9">
        <v>85</v>
      </c>
    </row>
    <row r="12" spans="1:25" ht="13.5" customHeight="1" x14ac:dyDescent="0.2">
      <c r="B12" s="12" t="s">
        <v>767</v>
      </c>
      <c r="C12" s="14">
        <f>COUNTIFS(أرشيف!C:C,B12)</f>
        <v>6</v>
      </c>
      <c r="D12" s="29">
        <f>SUMIFS(أرشيف!U:U,أرشيف!C:C,B12)</f>
        <v>7</v>
      </c>
      <c r="E12" s="28">
        <f>SUMIFS(أرشيف!V:V,أرشيف!C:C,B12)</f>
        <v>7</v>
      </c>
      <c r="X12" s="9" t="s">
        <v>850</v>
      </c>
      <c r="Y12" s="9">
        <v>57</v>
      </c>
    </row>
    <row r="13" spans="1:25" ht="13.5" customHeight="1" x14ac:dyDescent="0.2">
      <c r="B13" s="12" t="s">
        <v>762</v>
      </c>
      <c r="C13" s="14">
        <f>COUNTIFS(أرشيف!C:C,B13)</f>
        <v>7</v>
      </c>
      <c r="D13" s="29">
        <f>SUMIFS(أرشيف!U:U,أرشيف!C:C,B13)</f>
        <v>70</v>
      </c>
      <c r="E13" s="28">
        <f>SUMIFS(أرشيف!V:V,أرشيف!C:C,B13)</f>
        <v>29</v>
      </c>
      <c r="X13" s="9" t="s">
        <v>846</v>
      </c>
      <c r="Y13" s="9">
        <v>49</v>
      </c>
    </row>
    <row r="14" spans="1:25" ht="13.5" customHeight="1" x14ac:dyDescent="0.2">
      <c r="B14" s="12" t="s">
        <v>768</v>
      </c>
      <c r="C14" s="14">
        <f>COUNTIFS(أرشيف!C:C,B14)</f>
        <v>13</v>
      </c>
      <c r="D14" s="29">
        <f>SUMIFS(أرشيف!U:U,أرشيف!C:C,B14)</f>
        <v>26</v>
      </c>
      <c r="E14" s="28">
        <f>SUMIFS(أرشيف!V:V,أرشيف!C:C,B14)</f>
        <v>36</v>
      </c>
      <c r="X14" s="9" t="s">
        <v>845</v>
      </c>
      <c r="Y14" s="9">
        <v>24</v>
      </c>
    </row>
    <row r="15" spans="1:25" ht="15" x14ac:dyDescent="0.2">
      <c r="B15" s="34" t="s">
        <v>8</v>
      </c>
      <c r="C15" s="35">
        <f>SUM(C5:C14)</f>
        <v>78</v>
      </c>
      <c r="D15" s="35">
        <f>SUM(D5:D14)</f>
        <v>291</v>
      </c>
      <c r="E15" s="35">
        <f>SUM(E5:E14)</f>
        <v>291</v>
      </c>
      <c r="X15" s="9" t="s">
        <v>853</v>
      </c>
      <c r="Y15" s="9">
        <v>12</v>
      </c>
    </row>
    <row r="16" spans="1:25" ht="42.75" customHeight="1" x14ac:dyDescent="0.2">
      <c r="I16" s="13"/>
      <c r="J16" s="16"/>
      <c r="X16" s="9" t="s">
        <v>849</v>
      </c>
      <c r="Y16" s="9">
        <v>64</v>
      </c>
    </row>
    <row r="18" spans="1:25" ht="15" customHeight="1" x14ac:dyDescent="0.2">
      <c r="A18" s="9">
        <v>2</v>
      </c>
      <c r="B18" s="41" t="s">
        <v>751</v>
      </c>
      <c r="C18" s="41"/>
      <c r="D18" s="41"/>
      <c r="E18" s="41"/>
      <c r="F18" s="41"/>
      <c r="G18" s="41"/>
      <c r="H18" s="41"/>
      <c r="I18" s="41"/>
      <c r="J18" s="41"/>
      <c r="K18" s="41"/>
      <c r="L18" s="41"/>
      <c r="M18" s="41"/>
      <c r="N18" s="41"/>
      <c r="O18" s="41"/>
    </row>
    <row r="19" spans="1:25" ht="15" customHeight="1" x14ac:dyDescent="0.2">
      <c r="B19" s="42" t="s">
        <v>868</v>
      </c>
      <c r="C19" s="42"/>
      <c r="D19" s="42"/>
      <c r="E19" s="42"/>
      <c r="F19" s="42"/>
      <c r="G19" s="42"/>
      <c r="H19" s="42"/>
      <c r="I19" s="42"/>
      <c r="J19" s="42"/>
      <c r="K19" s="42"/>
      <c r="L19" s="42"/>
      <c r="M19" s="42"/>
      <c r="N19" s="42"/>
      <c r="O19" s="42"/>
    </row>
    <row r="20" spans="1:25" ht="15" customHeight="1" x14ac:dyDescent="0.2">
      <c r="B20" s="50" t="s">
        <v>857</v>
      </c>
      <c r="C20" s="48" t="s">
        <v>859</v>
      </c>
      <c r="D20" s="48"/>
      <c r="E20" s="48"/>
      <c r="F20" s="48"/>
      <c r="G20" s="48"/>
      <c r="H20" s="48"/>
      <c r="I20" s="43"/>
      <c r="J20" s="49" t="s">
        <v>860</v>
      </c>
      <c r="K20" s="49"/>
      <c r="L20" s="49"/>
      <c r="M20" s="49"/>
      <c r="N20" s="49"/>
      <c r="O20" s="49"/>
    </row>
    <row r="21" spans="1:25" ht="15" customHeight="1" x14ac:dyDescent="0.2">
      <c r="B21" s="51"/>
      <c r="C21" s="27" t="s">
        <v>12</v>
      </c>
      <c r="D21" s="27" t="s">
        <v>13</v>
      </c>
      <c r="E21" s="27" t="s">
        <v>10</v>
      </c>
      <c r="F21" s="27" t="s">
        <v>11</v>
      </c>
      <c r="G21" s="27" t="s">
        <v>14</v>
      </c>
      <c r="H21" s="27" t="s">
        <v>15</v>
      </c>
      <c r="I21" s="44"/>
      <c r="J21" s="30" t="s">
        <v>12</v>
      </c>
      <c r="K21" s="30" t="s">
        <v>13</v>
      </c>
      <c r="L21" s="30" t="s">
        <v>10</v>
      </c>
      <c r="M21" s="30" t="s">
        <v>11</v>
      </c>
      <c r="N21" s="30" t="s">
        <v>14</v>
      </c>
      <c r="O21" s="30" t="s">
        <v>15</v>
      </c>
    </row>
    <row r="22" spans="1:25" ht="13.5" customHeight="1" x14ac:dyDescent="0.2">
      <c r="B22" s="12" t="s">
        <v>759</v>
      </c>
      <c r="C22" s="29">
        <f>SUMIFS(أرشيف!X:X,أرشيف!C:C,B22)</f>
        <v>24</v>
      </c>
      <c r="D22" s="29">
        <f>SUMIFS(أرشيف!Y:Y,أرشيف!C:C,B22)</f>
        <v>0</v>
      </c>
      <c r="E22" s="29">
        <f>SUMIFS(أرشيف!Z:Z,أرشيف!C:C,B22)</f>
        <v>22</v>
      </c>
      <c r="F22" s="29">
        <f>SUMIFS(أرشيف!AA:AA,أرشيف!C:C,B22)</f>
        <v>2</v>
      </c>
      <c r="G22" s="29">
        <f>SUMIFS(أرشيف!AB:AB,أرشيف!C:C,B22)</f>
        <v>22</v>
      </c>
      <c r="H22" s="29">
        <f>SUMIFS(أرشيف!AC:AC,أرشيف!C:C,B22)</f>
        <v>2</v>
      </c>
      <c r="I22" s="44"/>
      <c r="J22" s="28">
        <f>SUMIFS(أرشيف!AE:AE,أرشيف!C:C,B22)</f>
        <v>11</v>
      </c>
      <c r="K22" s="28">
        <f>SUMIFS(أرشيف!AF:AF,أرشيف!C:C,B22)</f>
        <v>0</v>
      </c>
      <c r="L22" s="28">
        <f>SUMIFS(أرشيف!AG:AG,أرشيف!C:C,B22)</f>
        <v>11</v>
      </c>
      <c r="M22" s="28">
        <f>SUMIFS(أرشيف!AH:AH,أرشيف!C:C,B22)</f>
        <v>0</v>
      </c>
      <c r="N22" s="28">
        <f>SUMIFS(أرشيف!AI:AI,أرشيف!C:C,B22)</f>
        <v>11</v>
      </c>
      <c r="O22" s="28">
        <f>SUMIFS(أرشيف!AJ:AJ,أرشيف!C:C,B22)</f>
        <v>0</v>
      </c>
    </row>
    <row r="23" spans="1:25" ht="13.5" customHeight="1" x14ac:dyDescent="0.2">
      <c r="B23" s="12" t="s">
        <v>764</v>
      </c>
      <c r="C23" s="29">
        <f>SUMIFS(أرشيف!X:X,أرشيف!C:C,B23)</f>
        <v>13</v>
      </c>
      <c r="D23" s="29">
        <f>SUMIFS(أرشيف!Y:Y,أرشيف!C:C,B23)</f>
        <v>1</v>
      </c>
      <c r="E23" s="29">
        <f>SUMIFS(أرشيف!Z:Z,أرشيف!C:C,B23)</f>
        <v>14</v>
      </c>
      <c r="F23" s="29">
        <f>SUMIFS(أرشيف!AA:AA,أرشيف!C:C,B23)</f>
        <v>0</v>
      </c>
      <c r="G23" s="29">
        <f>SUMIFS(أرشيف!AB:AB,أرشيف!C:C,B23)</f>
        <v>9</v>
      </c>
      <c r="H23" s="29">
        <f>SUMIFS(أرشيف!AC:AC,أرشيف!C:C,B23)</f>
        <v>5</v>
      </c>
      <c r="I23" s="44"/>
      <c r="J23" s="28">
        <f>SUMIFS(أرشيف!AE:AE,أرشيف!C:C,B23)</f>
        <v>15</v>
      </c>
      <c r="K23" s="28">
        <f>SUMIFS(أرشيف!AF:AF,أرشيف!C:C,B23)</f>
        <v>0</v>
      </c>
      <c r="L23" s="28">
        <f>SUMIFS(أرشيف!AG:AG,أرشيف!C:C,B23)</f>
        <v>14</v>
      </c>
      <c r="M23" s="28">
        <f>SUMIFS(أرشيف!AH:AH,أرشيف!C:C,B23)</f>
        <v>1</v>
      </c>
      <c r="N23" s="28">
        <f>SUMIFS(أرشيف!AI:AI,أرشيف!C:C,B23)</f>
        <v>14</v>
      </c>
      <c r="O23" s="28">
        <f>SUMIFS(أرشيف!AJ:AJ,أرشيف!C:C,B23)</f>
        <v>1</v>
      </c>
    </row>
    <row r="24" spans="1:25" ht="13.5" customHeight="1" x14ac:dyDescent="0.2">
      <c r="B24" s="12" t="s">
        <v>760</v>
      </c>
      <c r="C24" s="29">
        <f>SUMIFS(أرشيف!X:X,أرشيف!C:C,B24)</f>
        <v>20</v>
      </c>
      <c r="D24" s="29">
        <f>SUMIFS(أرشيف!Y:Y,أرشيف!C:C,B24)</f>
        <v>0</v>
      </c>
      <c r="E24" s="29">
        <f>SUMIFS(أرشيف!Z:Z,أرشيف!C:C,B24)</f>
        <v>14</v>
      </c>
      <c r="F24" s="29">
        <f>SUMIFS(أرشيف!AA:AA,أرشيف!C:C,B24)</f>
        <v>6</v>
      </c>
      <c r="G24" s="29">
        <f>SUMIFS(أرشيف!AB:AB,أرشيف!C:C,B24)</f>
        <v>14</v>
      </c>
      <c r="H24" s="29">
        <f>SUMIFS(أرشيف!AC:AC,أرشيف!C:C,B24)</f>
        <v>6</v>
      </c>
      <c r="I24" s="44"/>
      <c r="J24" s="28">
        <f>SUMIFS(أرشيف!AE:AE,أرشيف!C:C,B24)</f>
        <v>72</v>
      </c>
      <c r="K24" s="28">
        <f>SUMIFS(أرشيف!AF:AF,أرشيف!C:C,B24)</f>
        <v>0</v>
      </c>
      <c r="L24" s="28">
        <f>SUMIFS(أرشيف!AG:AG,أرشيف!C:C,B24)</f>
        <v>67</v>
      </c>
      <c r="M24" s="28">
        <f>SUMIFS(أرشيف!AH:AH,أرشيف!C:C,B24)</f>
        <v>5</v>
      </c>
      <c r="N24" s="28">
        <f>SUMIFS(أرشيف!AI:AI,أرشيف!C:C,B24)</f>
        <v>71</v>
      </c>
      <c r="O24" s="28">
        <f>SUMIFS(أرشيف!AJ:AJ,أرشيف!C:C,B24)</f>
        <v>1</v>
      </c>
    </row>
    <row r="25" spans="1:25" ht="13.5" customHeight="1" x14ac:dyDescent="0.2">
      <c r="B25" s="12" t="s">
        <v>765</v>
      </c>
      <c r="C25" s="29">
        <f>SUMIFS(أرشيف!X:X,أرشيف!C:C,B25)</f>
        <v>4</v>
      </c>
      <c r="D25" s="29">
        <f>SUMIFS(أرشيف!Y:Y,أرشيف!C:C,B25)</f>
        <v>0</v>
      </c>
      <c r="E25" s="29">
        <f>SUMIFS(أرشيف!Z:Z,أرشيف!C:C,B25)</f>
        <v>4</v>
      </c>
      <c r="F25" s="29">
        <f>SUMIFS(أرشيف!AA:AA,أرشيف!C:C,B25)</f>
        <v>0</v>
      </c>
      <c r="G25" s="29">
        <f>SUMIFS(أرشيف!AB:AB,أرشيف!C:C,B25)</f>
        <v>4</v>
      </c>
      <c r="H25" s="29">
        <f>SUMIFS(أرشيف!AC:AC,أرشيف!C:C,B25)</f>
        <v>0</v>
      </c>
      <c r="I25" s="44"/>
      <c r="J25" s="28">
        <f>SUMIFS(أرشيف!AE:AE,أرشيف!C:C,B25)</f>
        <v>7</v>
      </c>
      <c r="K25" s="28">
        <f>SUMIFS(أرشيف!AF:AF,أرشيف!C:C,B25)</f>
        <v>0</v>
      </c>
      <c r="L25" s="28">
        <f>SUMIFS(أرشيف!AG:AG,أرشيف!C:C,B25)</f>
        <v>7</v>
      </c>
      <c r="M25" s="28">
        <f>SUMIFS(أرشيف!AH:AH,أرشيف!C:C,B25)</f>
        <v>0</v>
      </c>
      <c r="N25" s="28">
        <f>SUMIFS(أرشيف!AI:AI,أرشيف!C:C,B25)</f>
        <v>7</v>
      </c>
      <c r="O25" s="28">
        <f>SUMIFS(أرشيف!AJ:AJ,أرشيف!C:C,B25)</f>
        <v>0</v>
      </c>
    </row>
    <row r="26" spans="1:25" ht="13.5" customHeight="1" x14ac:dyDescent="0.2">
      <c r="B26" s="12" t="s">
        <v>763</v>
      </c>
      <c r="C26" s="29">
        <f>SUMIFS(أرشيف!X:X,أرشيف!C:C,B26)</f>
        <v>22</v>
      </c>
      <c r="D26" s="29">
        <f>SUMIFS(أرشيف!Y:Y,أرشيف!C:C,B26)</f>
        <v>0</v>
      </c>
      <c r="E26" s="29">
        <f>SUMIFS(أرشيف!Z:Z,أرشيف!C:C,B26)</f>
        <v>22</v>
      </c>
      <c r="F26" s="29">
        <f>SUMIFS(أرشيف!AA:AA,أرشيف!C:C,B26)</f>
        <v>0</v>
      </c>
      <c r="G26" s="29">
        <f>SUMIFS(أرشيف!AB:AB,أرشيف!C:C,B26)</f>
        <v>15</v>
      </c>
      <c r="H26" s="29">
        <f>SUMIFS(أرشيف!AC:AC,أرشيف!C:C,B26)</f>
        <v>7</v>
      </c>
      <c r="I26" s="44"/>
      <c r="J26" s="28">
        <f>SUMIFS(أرشيف!AE:AE,أرشيف!C:C,B26)</f>
        <v>30</v>
      </c>
      <c r="K26" s="28">
        <f>SUMIFS(أرشيف!AF:AF,أرشيف!C:C,B26)</f>
        <v>0</v>
      </c>
      <c r="L26" s="28">
        <f>SUMIFS(أرشيف!AG:AG,أرشيف!C:C,B26)</f>
        <v>30</v>
      </c>
      <c r="M26" s="28">
        <f>SUMIFS(أرشيف!AH:AH,أرشيف!C:C,B26)</f>
        <v>0</v>
      </c>
      <c r="N26" s="28">
        <f>SUMIFS(أرشيف!AI:AI,أرشيف!C:C,B26)</f>
        <v>30</v>
      </c>
      <c r="O26" s="28">
        <f>SUMIFS(أرشيف!AJ:AJ,أرشيف!C:C,B26)</f>
        <v>0</v>
      </c>
    </row>
    <row r="27" spans="1:25" ht="13.5" customHeight="1" x14ac:dyDescent="0.2">
      <c r="B27" s="12" t="s">
        <v>766</v>
      </c>
      <c r="C27" s="29">
        <f>SUMIFS(أرشيف!X:X,أرشيف!C:C,B27)</f>
        <v>28</v>
      </c>
      <c r="D27" s="29">
        <f>SUMIFS(أرشيف!Y:Y,أرشيف!C:C,B27)</f>
        <v>1</v>
      </c>
      <c r="E27" s="29">
        <f>SUMIFS(أرشيف!Z:Z,أرشيف!C:C,B27)</f>
        <v>25</v>
      </c>
      <c r="F27" s="29">
        <f>SUMIFS(أرشيف!AA:AA,أرشيف!C:C,B27)</f>
        <v>4</v>
      </c>
      <c r="G27" s="29">
        <f>SUMIFS(أرشيف!AB:AB,أرشيف!C:C,B27)</f>
        <v>26</v>
      </c>
      <c r="H27" s="29">
        <f>SUMIFS(أرشيف!AC:AC,أرشيف!C:C,B27)</f>
        <v>3</v>
      </c>
      <c r="I27" s="44"/>
      <c r="J27" s="28">
        <f>SUMIFS(أرشيف!AE:AE,أرشيف!C:C,B27)</f>
        <v>27</v>
      </c>
      <c r="K27" s="28">
        <f>SUMIFS(أرشيف!AF:AF,أرشيف!C:C,B27)</f>
        <v>5</v>
      </c>
      <c r="L27" s="28">
        <f>SUMIFS(أرشيف!AG:AG,أرشيف!C:C,B27)</f>
        <v>30</v>
      </c>
      <c r="M27" s="28">
        <f>SUMIFS(أرشيف!AH:AH,أرشيف!C:C,B27)</f>
        <v>2</v>
      </c>
      <c r="N27" s="28">
        <f>SUMIFS(أرشيف!AI:AI,أرشيف!C:C,B27)</f>
        <v>32</v>
      </c>
      <c r="O27" s="28">
        <f>SUMIFS(أرشيف!AJ:AJ,أرشيف!C:C,B27)</f>
        <v>0</v>
      </c>
    </row>
    <row r="28" spans="1:25" ht="13.5" customHeight="1" x14ac:dyDescent="0.2">
      <c r="B28" s="12" t="s">
        <v>761</v>
      </c>
      <c r="C28" s="29">
        <f>SUMIFS(أرشيف!X:X,أرشيف!C:C,B28)</f>
        <v>75</v>
      </c>
      <c r="D28" s="29">
        <f>SUMIFS(أرشيف!Y:Y,أرشيف!C:C,B28)</f>
        <v>0</v>
      </c>
      <c r="E28" s="29">
        <f>SUMIFS(أرشيف!Z:Z,أرشيف!C:C,B28)</f>
        <v>69</v>
      </c>
      <c r="F28" s="29">
        <f>SUMIFS(أرشيف!AA:AA,أرشيف!C:C,B28)</f>
        <v>6</v>
      </c>
      <c r="G28" s="29">
        <f>SUMIFS(أرشيف!AB:AB,أرشيف!C:C,B28)</f>
        <v>62</v>
      </c>
      <c r="H28" s="29">
        <f>SUMIFS(أرشيف!AC:AC,أرشيف!C:C,B28)</f>
        <v>13</v>
      </c>
      <c r="I28" s="44"/>
      <c r="J28" s="28">
        <f>SUMIFS(أرشيف!AE:AE,أرشيف!C:C,B28)</f>
        <v>52</v>
      </c>
      <c r="K28" s="28">
        <f>SUMIFS(أرشيف!AF:AF,أرشيف!C:C,B28)</f>
        <v>0</v>
      </c>
      <c r="L28" s="28">
        <f>SUMIFS(أرشيف!AG:AG,أرشيف!C:C,B28)</f>
        <v>52</v>
      </c>
      <c r="M28" s="28">
        <f>SUMIFS(أرشيف!AH:AH,أرشيف!C:C,B28)</f>
        <v>0</v>
      </c>
      <c r="N28" s="28">
        <f>SUMIFS(أرشيف!AI:AI,أرشيف!C:C,B28)</f>
        <v>52</v>
      </c>
      <c r="O28" s="28">
        <f>SUMIFS(أرشيف!AJ:AJ,أرشيف!C:C,B28)</f>
        <v>0</v>
      </c>
      <c r="X28" s="18"/>
    </row>
    <row r="29" spans="1:25" ht="13.5" customHeight="1" x14ac:dyDescent="0.2">
      <c r="B29" s="12" t="s">
        <v>767</v>
      </c>
      <c r="C29" s="29">
        <f>SUMIFS(أرشيف!X:X,أرشيف!C:C,B29)</f>
        <v>7</v>
      </c>
      <c r="D29" s="29">
        <f>SUMIFS(أرشيف!Y:Y,أرشيف!C:C,B29)</f>
        <v>0</v>
      </c>
      <c r="E29" s="29">
        <f>SUMIFS(أرشيف!Z:Z,أرشيف!C:C,B29)</f>
        <v>6</v>
      </c>
      <c r="F29" s="29">
        <f>SUMIFS(أرشيف!AA:AA,أرشيف!C:C,B29)</f>
        <v>1</v>
      </c>
      <c r="G29" s="29">
        <f>SUMIFS(أرشيف!AB:AB,أرشيف!C:C,B29)</f>
        <v>4</v>
      </c>
      <c r="H29" s="29">
        <f>SUMIFS(أرشيف!AC:AC,أرشيف!C:C,B29)</f>
        <v>3</v>
      </c>
      <c r="I29" s="44"/>
      <c r="J29" s="28">
        <f>SUMIFS(أرشيف!AE:AE,أرشيف!C:C,B29)</f>
        <v>7</v>
      </c>
      <c r="K29" s="28">
        <f>SUMIFS(أرشيف!AF:AF,أرشيف!C:C,B29)</f>
        <v>0</v>
      </c>
      <c r="L29" s="28">
        <f>SUMIFS(أرشيف!AG:AG,أرشيف!C:C,B29)</f>
        <v>7</v>
      </c>
      <c r="M29" s="28">
        <f>SUMIFS(أرشيف!AH:AH,أرشيف!C:C,B29)</f>
        <v>0</v>
      </c>
      <c r="N29" s="28">
        <f>SUMIFS(أرشيف!AI:AI,أرشيف!C:C,B29)</f>
        <v>7</v>
      </c>
      <c r="O29" s="28">
        <f>SUMIFS(أرشيف!AJ:AJ,أرشيف!C:C,B29)</f>
        <v>0</v>
      </c>
      <c r="X29" s="18"/>
      <c r="Y29" s="17"/>
    </row>
    <row r="30" spans="1:25" ht="13.5" customHeight="1" x14ac:dyDescent="0.2">
      <c r="B30" s="12" t="s">
        <v>762</v>
      </c>
      <c r="C30" s="29">
        <f>SUMIFS(أرشيف!X:X,أرشيف!C:C,B30)</f>
        <v>70</v>
      </c>
      <c r="D30" s="29">
        <f>SUMIFS(أرشيف!Y:Y,أرشيف!C:C,B30)</f>
        <v>0</v>
      </c>
      <c r="E30" s="29">
        <f>SUMIFS(أرشيف!Z:Z,أرشيف!C:C,B30)</f>
        <v>50</v>
      </c>
      <c r="F30" s="29">
        <f>SUMIFS(أرشيف!AA:AA,أرشيف!C:C,B30)</f>
        <v>20</v>
      </c>
      <c r="G30" s="29">
        <f>SUMIFS(أرشيف!AB:AB,أرشيف!C:C,B30)</f>
        <v>46</v>
      </c>
      <c r="H30" s="29">
        <f>SUMIFS(أرشيف!AC:AC,أرشيف!C:C,B30)</f>
        <v>24</v>
      </c>
      <c r="I30" s="44"/>
      <c r="J30" s="28">
        <f>SUMIFS(أرشيف!AE:AE,أرشيف!C:C,B30)</f>
        <v>29</v>
      </c>
      <c r="K30" s="28">
        <f>SUMIFS(أرشيف!AF:AF,أرشيف!C:C,B30)</f>
        <v>0</v>
      </c>
      <c r="L30" s="28">
        <f>SUMIFS(أرشيف!AG:AG,أرشيف!C:C,B30)</f>
        <v>26</v>
      </c>
      <c r="M30" s="28">
        <f>SUMIFS(أرشيف!AH:AH,أرشيف!C:C,B30)</f>
        <v>3</v>
      </c>
      <c r="N30" s="28">
        <f>SUMIFS(أرشيف!AI:AI,أرشيف!C:C,B30)</f>
        <v>23</v>
      </c>
      <c r="O30" s="28">
        <f>SUMIFS(أرشيف!AJ:AJ,أرشيف!C:C,B30)</f>
        <v>6</v>
      </c>
      <c r="X30" s="18"/>
      <c r="Y30" s="17"/>
    </row>
    <row r="31" spans="1:25" ht="13.5" customHeight="1" x14ac:dyDescent="0.2">
      <c r="B31" s="12" t="s">
        <v>768</v>
      </c>
      <c r="C31" s="29">
        <f>SUMIFS(أرشيف!X:X,أرشيف!C:C,B31)</f>
        <v>24</v>
      </c>
      <c r="D31" s="29">
        <f>SUMIFS(أرشيف!Y:Y,أرشيف!C:C,B31)</f>
        <v>2</v>
      </c>
      <c r="E31" s="29">
        <f>SUMIFS(أرشيف!Z:Z,أرشيف!C:C,B31)</f>
        <v>24</v>
      </c>
      <c r="F31" s="29">
        <f>SUMIFS(أرشيف!AA:AA,أرشيف!C:C,B31)</f>
        <v>2</v>
      </c>
      <c r="G31" s="29">
        <f>SUMIFS(أرشيف!AB:AB,أرشيف!C:C,B31)</f>
        <v>22</v>
      </c>
      <c r="H31" s="29">
        <f>SUMIFS(أرشيف!AC:AC,أرشيف!C:C,B31)</f>
        <v>4</v>
      </c>
      <c r="I31" s="44"/>
      <c r="J31" s="28">
        <f>SUMIFS(أرشيف!AE:AE,أرشيف!C:C,B31)</f>
        <v>36</v>
      </c>
      <c r="K31" s="28">
        <f>SUMIFS(أرشيف!AF:AF,أرشيف!C:C,B31)</f>
        <v>0</v>
      </c>
      <c r="L31" s="28">
        <f>SUMIFS(أرشيف!AG:AG,أرشيف!C:C,B31)</f>
        <v>36</v>
      </c>
      <c r="M31" s="28">
        <f>SUMIFS(أرشيف!AH:AH,أرشيف!C:C,B31)</f>
        <v>0</v>
      </c>
      <c r="N31" s="28">
        <f>SUMIFS(أرشيف!AI:AI,أرشيف!C:C,B31)</f>
        <v>33</v>
      </c>
      <c r="O31" s="28">
        <f>SUMIFS(أرشيف!AJ:AJ,أرشيف!C:C,B31)</f>
        <v>3</v>
      </c>
      <c r="X31" s="18"/>
      <c r="Y31" s="17"/>
    </row>
    <row r="32" spans="1:25" ht="15" x14ac:dyDescent="0.2">
      <c r="B32" s="34" t="s">
        <v>8</v>
      </c>
      <c r="C32" s="35">
        <f t="shared" ref="C32:H32" si="0">SUM(C22:C31)</f>
        <v>287</v>
      </c>
      <c r="D32" s="35">
        <f t="shared" si="0"/>
        <v>4</v>
      </c>
      <c r="E32" s="35">
        <f t="shared" si="0"/>
        <v>250</v>
      </c>
      <c r="F32" s="35">
        <f t="shared" si="0"/>
        <v>41</v>
      </c>
      <c r="G32" s="35">
        <f t="shared" si="0"/>
        <v>224</v>
      </c>
      <c r="H32" s="35">
        <f t="shared" si="0"/>
        <v>67</v>
      </c>
      <c r="I32" s="45"/>
      <c r="J32" s="35">
        <f t="shared" ref="J32:O32" si="1">SUM(J22:J31)</f>
        <v>286</v>
      </c>
      <c r="K32" s="35">
        <f t="shared" si="1"/>
        <v>5</v>
      </c>
      <c r="L32" s="35">
        <f t="shared" si="1"/>
        <v>280</v>
      </c>
      <c r="M32" s="35">
        <f t="shared" si="1"/>
        <v>11</v>
      </c>
      <c r="N32" s="35">
        <f t="shared" si="1"/>
        <v>280</v>
      </c>
      <c r="O32" s="35">
        <f t="shared" si="1"/>
        <v>11</v>
      </c>
      <c r="X32" s="19"/>
      <c r="Y32" s="17"/>
    </row>
    <row r="33" spans="1:33" ht="42.75" customHeight="1" x14ac:dyDescent="0.2">
      <c r="I33" s="13"/>
      <c r="J33" s="16"/>
      <c r="X33" s="19"/>
    </row>
    <row r="36" spans="1:33" ht="15" customHeight="1" x14ac:dyDescent="0.2">
      <c r="A36" s="9">
        <v>3</v>
      </c>
      <c r="B36" s="41" t="s">
        <v>751</v>
      </c>
      <c r="C36" s="41"/>
      <c r="D36" s="41"/>
      <c r="E36" s="41"/>
      <c r="F36" s="10"/>
      <c r="G36" s="10"/>
      <c r="H36" s="10"/>
    </row>
    <row r="37" spans="1:33" ht="15" customHeight="1" x14ac:dyDescent="0.2">
      <c r="B37" s="42" t="s">
        <v>874</v>
      </c>
      <c r="C37" s="42"/>
      <c r="D37" s="42"/>
      <c r="E37" s="42"/>
      <c r="F37" s="10"/>
      <c r="G37" s="10"/>
      <c r="H37" s="10"/>
    </row>
    <row r="38" spans="1:33" ht="30.75" customHeight="1" x14ac:dyDescent="0.2">
      <c r="B38" s="11" t="s">
        <v>861</v>
      </c>
      <c r="C38" s="11" t="s">
        <v>858</v>
      </c>
      <c r="D38" s="27" t="s">
        <v>859</v>
      </c>
      <c r="E38" s="30" t="s">
        <v>860</v>
      </c>
      <c r="AA38" s="9" t="s">
        <v>857</v>
      </c>
      <c r="AB38" s="9" t="s">
        <v>859</v>
      </c>
    </row>
    <row r="39" spans="1:33" ht="13.5" customHeight="1" x14ac:dyDescent="0.2">
      <c r="B39" s="12" t="s">
        <v>23</v>
      </c>
      <c r="C39" s="14">
        <f>COUNTIFS(أرشيف!K:K,B39)</f>
        <v>50</v>
      </c>
      <c r="D39" s="29">
        <f>SUMIFS(أرشيف!U:U,أرشيف!K:K,B39)</f>
        <v>200</v>
      </c>
      <c r="E39" s="28">
        <f>SUMIFS(أرشيف!V:V,أرشيف!K:K,B39)</f>
        <v>205</v>
      </c>
      <c r="AF39" s="9" t="s">
        <v>14</v>
      </c>
      <c r="AG39" s="9" t="s">
        <v>15</v>
      </c>
    </row>
    <row r="40" spans="1:33" ht="13.5" customHeight="1" x14ac:dyDescent="0.2">
      <c r="B40" s="12" t="s">
        <v>69</v>
      </c>
      <c r="C40" s="14">
        <f>COUNTIFS(أرشيف!K:K,B40)</f>
        <v>4</v>
      </c>
      <c r="D40" s="29">
        <f>SUMIFS(أرشيف!U:U,أرشيف!K:K,B40)</f>
        <v>6</v>
      </c>
      <c r="E40" s="28">
        <f>SUMIFS(أرشيف!V:V,أرشيف!K:K,B40)</f>
        <v>12</v>
      </c>
      <c r="AF40" s="9">
        <v>22</v>
      </c>
      <c r="AG40" s="9">
        <v>2</v>
      </c>
    </row>
    <row r="41" spans="1:33" ht="13.5" customHeight="1" x14ac:dyDescent="0.2">
      <c r="B41" s="12" t="s">
        <v>67</v>
      </c>
      <c r="C41" s="14">
        <f>COUNTIFS(أرشيف!K:K,B41)</f>
        <v>9</v>
      </c>
      <c r="D41" s="29">
        <f>SUMIFS(أرشيف!U:U,أرشيف!K:K,B41)</f>
        <v>46</v>
      </c>
      <c r="E41" s="28">
        <f>SUMIFS(أرشيف!V:V,أرشيف!K:K,B41)</f>
        <v>48</v>
      </c>
      <c r="AF41" s="9">
        <v>9</v>
      </c>
      <c r="AG41" s="9">
        <v>5</v>
      </c>
    </row>
    <row r="42" spans="1:33" ht="13.5" customHeight="1" x14ac:dyDescent="0.2">
      <c r="B42" s="12" t="s">
        <v>834</v>
      </c>
      <c r="C42" s="14">
        <f>COUNTIFS(أرشيف!K:K,B42)</f>
        <v>6</v>
      </c>
      <c r="D42" s="29">
        <f>SUMIFS(أرشيف!U:U,أرشيف!K:K,B42)</f>
        <v>11</v>
      </c>
      <c r="E42" s="28">
        <f>SUMIFS(أرشيف!V:V,أرشيف!K:K,B42)</f>
        <v>9</v>
      </c>
      <c r="AF42" s="9">
        <v>14</v>
      </c>
      <c r="AG42" s="9">
        <v>6</v>
      </c>
    </row>
    <row r="43" spans="1:33" ht="13.5" customHeight="1" x14ac:dyDescent="0.2">
      <c r="B43" s="12" t="s">
        <v>66</v>
      </c>
      <c r="C43" s="14">
        <f>COUNTIFS(أرشيف!K:K,B43)</f>
        <v>3</v>
      </c>
      <c r="D43" s="29">
        <f>SUMIFS(أرشيف!U:U,أرشيف!K:K,B43)</f>
        <v>14</v>
      </c>
      <c r="E43" s="28">
        <f>SUMIFS(أرشيف!V:V,أرشيف!K:K,B43)</f>
        <v>11</v>
      </c>
      <c r="AF43" s="9">
        <v>4</v>
      </c>
      <c r="AG43" s="9">
        <v>0</v>
      </c>
    </row>
    <row r="44" spans="1:33" ht="13.5" customHeight="1" x14ac:dyDescent="0.2">
      <c r="B44" s="12" t="s">
        <v>77</v>
      </c>
      <c r="C44" s="14">
        <f>COUNTIFS(أرشيف!K:K,B44)</f>
        <v>6</v>
      </c>
      <c r="D44" s="29">
        <f>SUMIFS(أرشيف!U:U,أرشيف!K:K,B44)</f>
        <v>14</v>
      </c>
      <c r="E44" s="28">
        <f>SUMIFS(أرشيف!V:V,أرشيف!K:K,B44)</f>
        <v>6</v>
      </c>
      <c r="AF44" s="9">
        <v>15</v>
      </c>
      <c r="AG44" s="9">
        <v>7</v>
      </c>
    </row>
    <row r="45" spans="1:33" ht="15" x14ac:dyDescent="0.2">
      <c r="B45" s="34" t="s">
        <v>8</v>
      </c>
      <c r="C45" s="35">
        <f>SUM(C39:C44)</f>
        <v>78</v>
      </c>
      <c r="D45" s="35">
        <f>SUM(D39:D44)</f>
        <v>291</v>
      </c>
      <c r="E45" s="35">
        <f>SUM(E39:E44)</f>
        <v>291</v>
      </c>
      <c r="X45" s="19"/>
      <c r="Y45" s="17"/>
      <c r="AF45" s="9">
        <v>26</v>
      </c>
      <c r="AG45" s="9">
        <v>3</v>
      </c>
    </row>
    <row r="46" spans="1:33" ht="42.75" customHeight="1" x14ac:dyDescent="0.2">
      <c r="I46" s="13"/>
      <c r="J46" s="16"/>
      <c r="X46" s="19"/>
      <c r="AF46" s="9">
        <v>62</v>
      </c>
      <c r="AG46" s="9">
        <v>13</v>
      </c>
    </row>
    <row r="47" spans="1:33" x14ac:dyDescent="0.2">
      <c r="AF47" s="9">
        <v>4</v>
      </c>
      <c r="AG47" s="9">
        <v>3</v>
      </c>
    </row>
    <row r="48" spans="1:33" ht="15" customHeight="1" x14ac:dyDescent="0.2">
      <c r="A48" s="9">
        <v>4</v>
      </c>
      <c r="B48" s="41" t="s">
        <v>751</v>
      </c>
      <c r="C48" s="41"/>
      <c r="D48" s="41"/>
      <c r="E48" s="41"/>
      <c r="F48" s="41"/>
      <c r="G48" s="41"/>
      <c r="H48" s="41"/>
      <c r="I48" s="41"/>
      <c r="J48" s="41"/>
      <c r="K48" s="41"/>
      <c r="L48" s="41"/>
      <c r="M48" s="41"/>
      <c r="N48" s="41"/>
      <c r="O48" s="41"/>
      <c r="AF48" s="9">
        <v>46</v>
      </c>
      <c r="AG48" s="9">
        <v>24</v>
      </c>
    </row>
    <row r="49" spans="1:33" ht="15" customHeight="1" x14ac:dyDescent="0.2">
      <c r="B49" s="42" t="s">
        <v>869</v>
      </c>
      <c r="C49" s="42"/>
      <c r="D49" s="42"/>
      <c r="E49" s="42"/>
      <c r="F49" s="42"/>
      <c r="G49" s="42"/>
      <c r="H49" s="42"/>
      <c r="I49" s="42"/>
      <c r="J49" s="42"/>
      <c r="K49" s="42"/>
      <c r="L49" s="42"/>
      <c r="M49" s="42"/>
      <c r="N49" s="42"/>
      <c r="O49" s="42"/>
      <c r="AF49" s="9">
        <v>22</v>
      </c>
      <c r="AG49" s="9">
        <v>4</v>
      </c>
    </row>
    <row r="50" spans="1:33" ht="30.75" customHeight="1" x14ac:dyDescent="0.2">
      <c r="B50" s="46" t="s">
        <v>872</v>
      </c>
      <c r="C50" s="48" t="s">
        <v>859</v>
      </c>
      <c r="D50" s="48"/>
      <c r="E50" s="48"/>
      <c r="F50" s="48"/>
      <c r="G50" s="48"/>
      <c r="H50" s="48"/>
      <c r="I50" s="43"/>
      <c r="J50" s="49" t="s">
        <v>860</v>
      </c>
      <c r="K50" s="49"/>
      <c r="L50" s="49"/>
      <c r="M50" s="49"/>
      <c r="N50" s="49"/>
      <c r="O50" s="49"/>
    </row>
    <row r="51" spans="1:33" ht="30.75" customHeight="1" x14ac:dyDescent="0.2">
      <c r="B51" s="46"/>
      <c r="C51" s="27" t="s">
        <v>12</v>
      </c>
      <c r="D51" s="27" t="s">
        <v>13</v>
      </c>
      <c r="E51" s="27" t="s">
        <v>10</v>
      </c>
      <c r="F51" s="27" t="s">
        <v>11</v>
      </c>
      <c r="G51" s="27" t="s">
        <v>14</v>
      </c>
      <c r="H51" s="27" t="s">
        <v>15</v>
      </c>
      <c r="I51" s="44"/>
      <c r="J51" s="30" t="s">
        <v>12</v>
      </c>
      <c r="K51" s="30" t="s">
        <v>13</v>
      </c>
      <c r="L51" s="30" t="s">
        <v>10</v>
      </c>
      <c r="M51" s="30" t="s">
        <v>11</v>
      </c>
      <c r="N51" s="30" t="s">
        <v>14</v>
      </c>
      <c r="O51" s="30" t="s">
        <v>15</v>
      </c>
    </row>
    <row r="52" spans="1:33" ht="13.5" customHeight="1" x14ac:dyDescent="0.2">
      <c r="B52" s="12" t="s">
        <v>23</v>
      </c>
      <c r="C52" s="29">
        <f>SUMIFS(أرشيف!X:X,أرشيف!K:K,B52)</f>
        <v>197</v>
      </c>
      <c r="D52" s="29">
        <f>SUMIFS(أرشيف!Y:Y,أرشيف!K:K,B52)</f>
        <v>3</v>
      </c>
      <c r="E52" s="29">
        <f>SUMIFS(أرشيف!Z:Z,أرشيف!K:K,B52)</f>
        <v>167</v>
      </c>
      <c r="F52" s="29">
        <f>SUMIFS(أرشيف!AA:AA,أرشيف!K:K,B52)</f>
        <v>33</v>
      </c>
      <c r="G52" s="29">
        <f>SUMIFS(أرشيف!AB:AB,أرشيف!K:K,B52)</f>
        <v>155</v>
      </c>
      <c r="H52" s="29">
        <f>SUMIFS(أرشيف!AC:AC,أرشيف!K:K,B52)</f>
        <v>45</v>
      </c>
      <c r="I52" s="44"/>
      <c r="J52" s="28">
        <f>SUMIFS(أرشيف!AE:AE,أرشيف!K:K,B52)</f>
        <v>200</v>
      </c>
      <c r="K52" s="28">
        <f>SUMIFS(أرشيف!AF:AF,أرشيف!K:K,B52)</f>
        <v>5</v>
      </c>
      <c r="L52" s="28">
        <f>SUMIFS(أرشيف!AG:AG,أرشيف!K:K,B52)</f>
        <v>195</v>
      </c>
      <c r="M52" s="28">
        <f>SUMIFS(أرشيف!AH:AH,أرشيف!K:K,B52)</f>
        <v>10</v>
      </c>
      <c r="N52" s="28">
        <f>SUMIFS(أرشيف!AI:AI,أرشيف!K:K,B52)</f>
        <v>198</v>
      </c>
      <c r="O52" s="28">
        <f>SUMIFS(أرشيف!AJ:AJ,أرشيف!K:K,B52)</f>
        <v>7</v>
      </c>
    </row>
    <row r="53" spans="1:33" ht="13.5" customHeight="1" x14ac:dyDescent="0.2">
      <c r="B53" s="12" t="s">
        <v>69</v>
      </c>
      <c r="C53" s="29">
        <f>SUMIFS(أرشيف!X:X,أرشيف!K:K,B53)</f>
        <v>6</v>
      </c>
      <c r="D53" s="29">
        <f>SUMIFS(أرشيف!Y:Y,أرشيف!K:K,B53)</f>
        <v>0</v>
      </c>
      <c r="E53" s="29">
        <f>SUMIFS(أرشيف!Z:Z,أرشيف!K:K,B53)</f>
        <v>6</v>
      </c>
      <c r="F53" s="29">
        <f>SUMIFS(أرشيف!AA:AA,أرشيف!K:K,B53)</f>
        <v>0</v>
      </c>
      <c r="G53" s="29">
        <f>SUMIFS(أرشيف!AB:AB,أرشيف!K:K,B53)</f>
        <v>4</v>
      </c>
      <c r="H53" s="29">
        <f>SUMIFS(أرشيف!AC:AC,أرشيف!K:K,B53)</f>
        <v>2</v>
      </c>
      <c r="I53" s="44"/>
      <c r="J53" s="28">
        <f>SUMIFS(أرشيف!AE:AE,أرشيف!K:K,B53)</f>
        <v>12</v>
      </c>
      <c r="K53" s="28">
        <f>SUMIFS(أرشيف!AF:AF,أرشيف!K:K,B53)</f>
        <v>0</v>
      </c>
      <c r="L53" s="28">
        <f>SUMIFS(أرشيف!AG:AG,أرشيف!K:K,B53)</f>
        <v>12</v>
      </c>
      <c r="M53" s="28">
        <f>SUMIFS(أرشيف!AH:AH,أرشيف!K:K,B53)</f>
        <v>0</v>
      </c>
      <c r="N53" s="28">
        <f>SUMIFS(أرشيف!AI:AI,أرشيف!K:K,B53)</f>
        <v>12</v>
      </c>
      <c r="O53" s="28">
        <f>SUMIFS(أرشيف!AJ:AJ,أرشيف!K:K,B53)</f>
        <v>0</v>
      </c>
    </row>
    <row r="54" spans="1:33" ht="13.5" customHeight="1" x14ac:dyDescent="0.2">
      <c r="B54" s="12" t="s">
        <v>67</v>
      </c>
      <c r="C54" s="29">
        <f>SUMIFS(أرشيف!X:X,أرشيف!K:K,B54)</f>
        <v>46</v>
      </c>
      <c r="D54" s="29">
        <f>SUMIFS(أرشيف!Y:Y,أرشيف!K:K,B54)</f>
        <v>0</v>
      </c>
      <c r="E54" s="29">
        <f>SUMIFS(أرشيف!Z:Z,أرشيف!K:K,B54)</f>
        <v>39</v>
      </c>
      <c r="F54" s="29">
        <f>SUMIFS(أرشيف!AA:AA,أرشيف!K:K,B54)</f>
        <v>7</v>
      </c>
      <c r="G54" s="29">
        <f>SUMIFS(أرشيف!AB:AB,أرشيف!K:K,B54)</f>
        <v>33</v>
      </c>
      <c r="H54" s="29">
        <f>SUMIFS(أرشيف!AC:AC,أرشيف!K:K,B54)</f>
        <v>13</v>
      </c>
      <c r="I54" s="44"/>
      <c r="J54" s="28">
        <f>SUMIFS(أرشيف!AE:AE,أرشيف!K:K,B54)</f>
        <v>48</v>
      </c>
      <c r="K54" s="28">
        <f>SUMIFS(أرشيف!AF:AF,أرشيف!K:K,B54)</f>
        <v>0</v>
      </c>
      <c r="L54" s="28">
        <f>SUMIFS(أرشيف!AG:AG,أرشيف!K:K,B54)</f>
        <v>47</v>
      </c>
      <c r="M54" s="28">
        <f>SUMIFS(أرشيف!AH:AH,أرشيف!K:K,B54)</f>
        <v>1</v>
      </c>
      <c r="N54" s="28">
        <f>SUMIFS(أرشيف!AI:AI,أرشيف!K:K,B54)</f>
        <v>47</v>
      </c>
      <c r="O54" s="28">
        <f>SUMIFS(أرشيف!AJ:AJ,أرشيف!K:K,B54)</f>
        <v>1</v>
      </c>
    </row>
    <row r="55" spans="1:33" ht="13.5" customHeight="1" x14ac:dyDescent="0.2">
      <c r="B55" s="12" t="s">
        <v>834</v>
      </c>
      <c r="C55" s="29">
        <f>SUMIFS(أرشيف!X:X,أرشيف!K:K,B55)</f>
        <v>10</v>
      </c>
      <c r="D55" s="29">
        <f>SUMIFS(أرشيف!Y:Y,أرشيف!K:K,B55)</f>
        <v>1</v>
      </c>
      <c r="E55" s="29">
        <f>SUMIFS(أرشيف!Z:Z,أرشيف!K:K,B55)</f>
        <v>11</v>
      </c>
      <c r="F55" s="29">
        <f>SUMIFS(أرشيف!AA:AA,أرشيف!K:K,B55)</f>
        <v>0</v>
      </c>
      <c r="G55" s="29">
        <f>SUMIFS(أرشيف!AB:AB,أرشيف!K:K,B55)</f>
        <v>7</v>
      </c>
      <c r="H55" s="29">
        <f>SUMIFS(أرشيف!AC:AC,أرشيف!K:K,B55)</f>
        <v>4</v>
      </c>
      <c r="I55" s="44"/>
      <c r="J55" s="28">
        <f>SUMIFS(أرشيف!AE:AE,أرشيف!K:K,B55)</f>
        <v>9</v>
      </c>
      <c r="K55" s="28">
        <f>SUMIFS(أرشيف!AF:AF,أرشيف!K:K,B55)</f>
        <v>0</v>
      </c>
      <c r="L55" s="28">
        <f>SUMIFS(أرشيف!AG:AG,أرشيف!K:K,B55)</f>
        <v>9</v>
      </c>
      <c r="M55" s="28">
        <f>SUMIFS(أرشيف!AH:AH,أرشيف!K:K,B55)</f>
        <v>0</v>
      </c>
      <c r="N55" s="28">
        <f>SUMIFS(أرشيف!AI:AI,أرشيف!K:K,B55)</f>
        <v>9</v>
      </c>
      <c r="O55" s="28">
        <f>SUMIFS(أرشيف!AJ:AJ,أرشيف!K:K,B55)</f>
        <v>0</v>
      </c>
    </row>
    <row r="56" spans="1:33" ht="13.5" customHeight="1" x14ac:dyDescent="0.2">
      <c r="B56" s="12" t="s">
        <v>66</v>
      </c>
      <c r="C56" s="29">
        <f>SUMIFS(أرشيف!X:X,أرشيف!K:K,B56)</f>
        <v>14</v>
      </c>
      <c r="D56" s="29">
        <f>SUMIFS(أرشيف!Y:Y,أرشيف!K:K,B56)</f>
        <v>0</v>
      </c>
      <c r="E56" s="29">
        <f>SUMIFS(أرشيف!Z:Z,أرشيف!K:K,B56)</f>
        <v>14</v>
      </c>
      <c r="F56" s="29">
        <f>SUMIFS(أرشيف!AA:AA,أرشيف!K:K,B56)</f>
        <v>0</v>
      </c>
      <c r="G56" s="29">
        <f>SUMIFS(أرشيف!AB:AB,أرشيف!K:K,B56)</f>
        <v>14</v>
      </c>
      <c r="H56" s="29">
        <f>SUMIFS(أرشيف!AC:AC,أرشيف!K:K,B56)</f>
        <v>0</v>
      </c>
      <c r="I56" s="44"/>
      <c r="J56" s="28">
        <f>SUMIFS(أرشيف!AE:AE,أرشيف!K:K,B56)</f>
        <v>11</v>
      </c>
      <c r="K56" s="28">
        <f>SUMIFS(أرشيف!AF:AF,أرشيف!K:K,B56)</f>
        <v>0</v>
      </c>
      <c r="L56" s="28">
        <f>SUMIFS(أرشيف!AG:AG,أرشيف!K:K,B56)</f>
        <v>11</v>
      </c>
      <c r="M56" s="28">
        <f>SUMIFS(أرشيف!AH:AH,أرشيف!K:K,B56)</f>
        <v>0</v>
      </c>
      <c r="N56" s="28">
        <f>SUMIFS(أرشيف!AI:AI,أرشيف!K:K,B56)</f>
        <v>11</v>
      </c>
      <c r="O56" s="28">
        <f>SUMIFS(أرشيف!AJ:AJ,أرشيف!K:K,B56)</f>
        <v>0</v>
      </c>
    </row>
    <row r="57" spans="1:33" ht="13.5" customHeight="1" x14ac:dyDescent="0.2">
      <c r="B57" s="12" t="s">
        <v>77</v>
      </c>
      <c r="C57" s="29">
        <f>SUMIFS(أرشيف!X:X,أرشيف!K:K,B57)</f>
        <v>14</v>
      </c>
      <c r="D57" s="29">
        <f>SUMIFS(أرشيف!Y:Y,أرشيف!K:K,B57)</f>
        <v>0</v>
      </c>
      <c r="E57" s="29">
        <f>SUMIFS(أرشيف!Z:Z,أرشيف!K:K,B57)</f>
        <v>13</v>
      </c>
      <c r="F57" s="29">
        <f>SUMIFS(أرشيف!AA:AA,أرشيف!K:K,B57)</f>
        <v>1</v>
      </c>
      <c r="G57" s="29">
        <f>SUMIFS(أرشيف!AB:AB,أرشيف!K:K,B57)</f>
        <v>11</v>
      </c>
      <c r="H57" s="29">
        <f>SUMIFS(أرشيف!AC:AC,أرشيف!K:K,B57)</f>
        <v>3</v>
      </c>
      <c r="I57" s="44"/>
      <c r="J57" s="28">
        <f>SUMIFS(أرشيف!AE:AE,أرشيف!K:K,B57)</f>
        <v>6</v>
      </c>
      <c r="K57" s="28">
        <f>SUMIFS(أرشيف!AF:AF,أرشيف!K:K,B57)</f>
        <v>0</v>
      </c>
      <c r="L57" s="28">
        <f>SUMIFS(أرشيف!AG:AG,أرشيف!K:K,B57)</f>
        <v>6</v>
      </c>
      <c r="M57" s="28">
        <f>SUMIFS(أرشيف!AH:AH,أرشيف!K:K,B57)</f>
        <v>0</v>
      </c>
      <c r="N57" s="28">
        <f>SUMIFS(أرشيف!AI:AI,أرشيف!K:K,B57)</f>
        <v>3</v>
      </c>
      <c r="O57" s="28">
        <f>SUMIFS(أرشيف!AJ:AJ,أرشيف!K:K,B57)</f>
        <v>3</v>
      </c>
    </row>
    <row r="58" spans="1:33" ht="15" x14ac:dyDescent="0.2">
      <c r="B58" s="34" t="s">
        <v>8</v>
      </c>
      <c r="C58" s="35">
        <f t="shared" ref="C58:H58" si="2">SUM(C48:C57)</f>
        <v>287</v>
      </c>
      <c r="D58" s="35">
        <f t="shared" si="2"/>
        <v>4</v>
      </c>
      <c r="E58" s="35">
        <f t="shared" si="2"/>
        <v>250</v>
      </c>
      <c r="F58" s="35">
        <f t="shared" si="2"/>
        <v>41</v>
      </c>
      <c r="G58" s="35">
        <f t="shared" si="2"/>
        <v>224</v>
      </c>
      <c r="H58" s="35">
        <f t="shared" si="2"/>
        <v>67</v>
      </c>
      <c r="I58" s="45"/>
      <c r="J58" s="35">
        <f t="shared" ref="J58:O58" si="3">SUM(J48:J57)</f>
        <v>286</v>
      </c>
      <c r="K58" s="35">
        <f t="shared" si="3"/>
        <v>5</v>
      </c>
      <c r="L58" s="35">
        <f t="shared" si="3"/>
        <v>280</v>
      </c>
      <c r="M58" s="35">
        <f t="shared" si="3"/>
        <v>11</v>
      </c>
      <c r="N58" s="35">
        <f t="shared" si="3"/>
        <v>280</v>
      </c>
      <c r="O58" s="35">
        <f t="shared" si="3"/>
        <v>11</v>
      </c>
      <c r="X58" s="19"/>
      <c r="Y58" s="17"/>
    </row>
    <row r="59" spans="1:33" ht="42.75" customHeight="1" x14ac:dyDescent="0.2">
      <c r="I59" s="13"/>
      <c r="J59" s="16"/>
      <c r="X59" s="19"/>
    </row>
    <row r="61" spans="1:33" ht="15" customHeight="1" x14ac:dyDescent="0.2">
      <c r="A61" s="9">
        <v>5</v>
      </c>
      <c r="B61" s="41" t="s">
        <v>751</v>
      </c>
      <c r="C61" s="41"/>
      <c r="D61" s="41"/>
      <c r="E61" s="41"/>
      <c r="F61" s="10"/>
      <c r="G61" s="10"/>
      <c r="H61" s="10"/>
    </row>
    <row r="62" spans="1:33" ht="15" customHeight="1" x14ac:dyDescent="0.2">
      <c r="B62" s="42" t="s">
        <v>875</v>
      </c>
      <c r="C62" s="42"/>
      <c r="D62" s="42"/>
      <c r="E62" s="42"/>
      <c r="F62" s="10"/>
      <c r="G62" s="10"/>
      <c r="H62" s="10"/>
    </row>
    <row r="63" spans="1:33" ht="30.75" customHeight="1" x14ac:dyDescent="0.2">
      <c r="B63" s="11" t="s">
        <v>862</v>
      </c>
      <c r="C63" s="11" t="s">
        <v>858</v>
      </c>
      <c r="D63" s="27" t="s">
        <v>859</v>
      </c>
      <c r="E63" s="30" t="s">
        <v>860</v>
      </c>
    </row>
    <row r="64" spans="1:33" ht="13.5" customHeight="1" x14ac:dyDescent="0.2">
      <c r="B64" s="12" t="s">
        <v>753</v>
      </c>
      <c r="C64" s="14">
        <f>COUNTIFS(أرشيف!G:G,B64)</f>
        <v>11</v>
      </c>
      <c r="D64" s="29">
        <f>SUMIFS(أرشيف!U:U,أرشيف!G:G,B64)</f>
        <v>62</v>
      </c>
      <c r="E64" s="28">
        <f>SUMIFS(أرشيف!V:V,أرشيف!G:G,B64)</f>
        <v>49</v>
      </c>
    </row>
    <row r="65" spans="1:25" ht="13.5" customHeight="1" x14ac:dyDescent="0.2">
      <c r="B65" s="12" t="s">
        <v>756</v>
      </c>
      <c r="C65" s="14">
        <f>COUNTIFS(أرشيف!G:G,B65)</f>
        <v>19</v>
      </c>
      <c r="D65" s="29">
        <f>SUMIFS(أرشيف!U:U,أرشيف!G:G,B65)</f>
        <v>48</v>
      </c>
      <c r="E65" s="28">
        <f>SUMIFS(أرشيف!V:V,أرشيف!G:G,B65)</f>
        <v>86</v>
      </c>
    </row>
    <row r="66" spans="1:25" ht="13.5" customHeight="1" x14ac:dyDescent="0.2">
      <c r="B66" s="12" t="s">
        <v>757</v>
      </c>
      <c r="C66" s="14">
        <f>COUNTIFS(أرشيف!G:G,B66)</f>
        <v>10</v>
      </c>
      <c r="D66" s="29">
        <f>SUMIFS(أرشيف!U:U,أرشيف!G:G,B66)</f>
        <v>17</v>
      </c>
      <c r="E66" s="28">
        <f>SUMIFS(أرشيف!V:V,أرشيف!G:G,B66)</f>
        <v>28</v>
      </c>
    </row>
    <row r="67" spans="1:25" ht="13.5" customHeight="1" x14ac:dyDescent="0.2">
      <c r="B67" s="12" t="s">
        <v>754</v>
      </c>
      <c r="C67" s="14">
        <f>COUNTIFS(أرشيف!G:G,B67)</f>
        <v>28</v>
      </c>
      <c r="D67" s="29">
        <f>SUMIFS(أرشيف!U:U,أرشيف!G:G,B67)</f>
        <v>103</v>
      </c>
      <c r="E67" s="28">
        <f>SUMIFS(أرشيف!V:V,أرشيف!G:G,B67)</f>
        <v>84</v>
      </c>
    </row>
    <row r="68" spans="1:25" ht="13.5" customHeight="1" x14ac:dyDescent="0.2">
      <c r="B68" s="12" t="s">
        <v>755</v>
      </c>
      <c r="C68" s="14">
        <f>COUNTIFS(أرشيف!G:G,B68)</f>
        <v>10</v>
      </c>
      <c r="D68" s="29">
        <f>SUMIFS(أرشيف!U:U,أرشيف!G:G,B68)</f>
        <v>61</v>
      </c>
      <c r="E68" s="28">
        <f>SUMIFS(أرشيف!V:V,أرشيف!G:G,B68)</f>
        <v>44</v>
      </c>
    </row>
    <row r="69" spans="1:25" ht="15" x14ac:dyDescent="0.2">
      <c r="B69" s="34" t="s">
        <v>8</v>
      </c>
      <c r="C69" s="35">
        <f>SUM(C64:C68)</f>
        <v>78</v>
      </c>
      <c r="D69" s="35">
        <f>SUM(D64:D68)</f>
        <v>291</v>
      </c>
      <c r="E69" s="35">
        <f>SUM(E64:E68)</f>
        <v>291</v>
      </c>
      <c r="X69" s="19"/>
      <c r="Y69" s="17"/>
    </row>
    <row r="70" spans="1:25" ht="42.75" customHeight="1" x14ac:dyDescent="0.2">
      <c r="I70" s="13"/>
      <c r="J70" s="16"/>
      <c r="X70" s="19"/>
    </row>
    <row r="72" spans="1:25" ht="15" customHeight="1" x14ac:dyDescent="0.2">
      <c r="A72" s="9">
        <v>6</v>
      </c>
      <c r="B72" s="41" t="s">
        <v>751</v>
      </c>
      <c r="C72" s="41"/>
      <c r="D72" s="41"/>
      <c r="E72" s="41"/>
      <c r="F72" s="41"/>
      <c r="G72" s="41"/>
      <c r="H72" s="41"/>
      <c r="I72" s="41"/>
      <c r="J72" s="41"/>
      <c r="K72" s="41"/>
      <c r="L72" s="41"/>
      <c r="M72" s="41"/>
      <c r="N72" s="41"/>
      <c r="O72" s="41"/>
    </row>
    <row r="73" spans="1:25" ht="15" customHeight="1" x14ac:dyDescent="0.2">
      <c r="B73" s="42" t="s">
        <v>870</v>
      </c>
      <c r="C73" s="42"/>
      <c r="D73" s="42"/>
      <c r="E73" s="42"/>
      <c r="F73" s="42"/>
      <c r="G73" s="42"/>
      <c r="H73" s="42"/>
      <c r="I73" s="42"/>
      <c r="J73" s="42"/>
      <c r="K73" s="42"/>
      <c r="L73" s="42"/>
      <c r="M73" s="42"/>
      <c r="N73" s="42"/>
      <c r="O73" s="42"/>
    </row>
    <row r="74" spans="1:25" ht="15" customHeight="1" x14ac:dyDescent="0.2">
      <c r="B74" s="46" t="s">
        <v>871</v>
      </c>
      <c r="C74" s="48" t="s">
        <v>859</v>
      </c>
      <c r="D74" s="48"/>
      <c r="E74" s="48"/>
      <c r="F74" s="48"/>
      <c r="G74" s="48"/>
      <c r="H74" s="48"/>
      <c r="I74" s="43"/>
      <c r="J74" s="49" t="s">
        <v>860</v>
      </c>
      <c r="K74" s="49"/>
      <c r="L74" s="49"/>
      <c r="M74" s="49"/>
      <c r="N74" s="49"/>
      <c r="O74" s="49"/>
    </row>
    <row r="75" spans="1:25" ht="15" customHeight="1" x14ac:dyDescent="0.2">
      <c r="B75" s="46"/>
      <c r="C75" s="27" t="s">
        <v>12</v>
      </c>
      <c r="D75" s="27" t="s">
        <v>13</v>
      </c>
      <c r="E75" s="27" t="s">
        <v>10</v>
      </c>
      <c r="F75" s="27" t="s">
        <v>11</v>
      </c>
      <c r="G75" s="27" t="s">
        <v>14</v>
      </c>
      <c r="H75" s="27" t="s">
        <v>15</v>
      </c>
      <c r="I75" s="44"/>
      <c r="J75" s="30" t="s">
        <v>12</v>
      </c>
      <c r="K75" s="30" t="s">
        <v>13</v>
      </c>
      <c r="L75" s="30" t="s">
        <v>10</v>
      </c>
      <c r="M75" s="30" t="s">
        <v>11</v>
      </c>
      <c r="N75" s="30" t="s">
        <v>14</v>
      </c>
      <c r="O75" s="30" t="s">
        <v>15</v>
      </c>
    </row>
    <row r="76" spans="1:25" ht="13.5" customHeight="1" x14ac:dyDescent="0.2">
      <c r="B76" s="12" t="s">
        <v>753</v>
      </c>
      <c r="C76" s="29">
        <f>SUMIFS(أرشيف!X:X,أرشيف!G:G,B76)</f>
        <v>62</v>
      </c>
      <c r="D76" s="29">
        <f>SUMIFS(أرشيف!Y:Y,أرشيف!G:G,B76)</f>
        <v>0</v>
      </c>
      <c r="E76" s="29">
        <f>SUMIFS(أرشيف!Z:Z,أرشيف!G:G,B76)</f>
        <v>44</v>
      </c>
      <c r="F76" s="29">
        <f>SUMIFS(أرشيف!AA:AA,أرشيف!G:G,B76)</f>
        <v>18</v>
      </c>
      <c r="G76" s="29">
        <f>SUMIFS(أرشيف!AB:AB,أرشيف!G:G,B76)</f>
        <v>37</v>
      </c>
      <c r="H76" s="29">
        <f>SUMIFS(أرشيف!AC:AC,أرشيف!G:G,B76)</f>
        <v>25</v>
      </c>
      <c r="I76" s="44"/>
      <c r="J76" s="28">
        <f>SUMIFS(أرشيف!AE:AE,أرشيف!G:G,B76)</f>
        <v>49</v>
      </c>
      <c r="K76" s="28">
        <f>SUMIFS(أرشيف!AF:AF,أرشيف!G:G,B76)</f>
        <v>0</v>
      </c>
      <c r="L76" s="28">
        <f>SUMIFS(أرشيف!AG:AG,أرشيف!G:G,B76)</f>
        <v>43</v>
      </c>
      <c r="M76" s="28">
        <f>SUMIFS(أرشيف!AH:AH,أرشيف!G:G,B76)</f>
        <v>6</v>
      </c>
      <c r="N76" s="28">
        <f>SUMIFS(أرشيف!AI:AI,أرشيف!G:G,B76)</f>
        <v>44</v>
      </c>
      <c r="O76" s="28">
        <f>SUMIFS(أرشيف!AJ:AJ,أرشيف!G:G,B76)</f>
        <v>5</v>
      </c>
    </row>
    <row r="77" spans="1:25" ht="13.5" customHeight="1" x14ac:dyDescent="0.2">
      <c r="B77" s="12" t="s">
        <v>756</v>
      </c>
      <c r="C77" s="29">
        <f>SUMIFS(أرشيف!X:X,أرشيف!G:G,B77)</f>
        <v>48</v>
      </c>
      <c r="D77" s="29">
        <f>SUMIFS(أرشيف!Y:Y,أرشيف!G:G,B77)</f>
        <v>0</v>
      </c>
      <c r="E77" s="29">
        <f>SUMIFS(أرشيف!Z:Z,أرشيف!G:G,B77)</f>
        <v>38</v>
      </c>
      <c r="F77" s="29">
        <f>SUMIFS(أرشيف!AA:AA,أرشيف!G:G,B77)</f>
        <v>10</v>
      </c>
      <c r="G77" s="29">
        <f>SUMIFS(أرشيف!AB:AB,أرشيف!G:G,B77)</f>
        <v>35</v>
      </c>
      <c r="H77" s="29">
        <f>SUMIFS(أرشيف!AC:AC,أرشيف!G:G,B77)</f>
        <v>13</v>
      </c>
      <c r="I77" s="44"/>
      <c r="J77" s="28">
        <f>SUMIFS(أرشيف!AE:AE,أرشيف!G:G,B77)</f>
        <v>86</v>
      </c>
      <c r="K77" s="28">
        <f>SUMIFS(أرشيف!AF:AF,أرشيف!G:G,B77)</f>
        <v>0</v>
      </c>
      <c r="L77" s="28">
        <f>SUMIFS(أرشيف!AG:AG,أرشيف!G:G,B77)</f>
        <v>84</v>
      </c>
      <c r="M77" s="28">
        <f>SUMIFS(أرشيف!AH:AH,أرشيف!G:G,B77)</f>
        <v>2</v>
      </c>
      <c r="N77" s="28">
        <f>SUMIFS(أرشيف!AI:AI,أرشيف!G:G,B77)</f>
        <v>81</v>
      </c>
      <c r="O77" s="28">
        <f>SUMIFS(أرشيف!AJ:AJ,أرشيف!G:G,B77)</f>
        <v>5</v>
      </c>
    </row>
    <row r="78" spans="1:25" ht="13.5" customHeight="1" x14ac:dyDescent="0.2">
      <c r="B78" s="12" t="s">
        <v>757</v>
      </c>
      <c r="C78" s="29">
        <f>SUMIFS(أرشيف!X:X,أرشيف!G:G,B78)</f>
        <v>17</v>
      </c>
      <c r="D78" s="29">
        <f>SUMIFS(أرشيف!Y:Y,أرشيف!G:G,B78)</f>
        <v>0</v>
      </c>
      <c r="E78" s="29">
        <f>SUMIFS(أرشيف!Z:Z,أرشيف!G:G,B78)</f>
        <v>15</v>
      </c>
      <c r="F78" s="29">
        <f>SUMIFS(أرشيف!AA:AA,أرشيف!G:G,B78)</f>
        <v>2</v>
      </c>
      <c r="G78" s="29">
        <f>SUMIFS(أرشيف!AB:AB,أرشيف!G:G,B78)</f>
        <v>10</v>
      </c>
      <c r="H78" s="29">
        <f>SUMIFS(أرشيف!AC:AC,أرشيف!G:G,B78)</f>
        <v>7</v>
      </c>
      <c r="I78" s="44"/>
      <c r="J78" s="28">
        <f>SUMIFS(أرشيف!AE:AE,أرشيف!G:G,B78)</f>
        <v>28</v>
      </c>
      <c r="K78" s="28">
        <f>SUMIFS(أرشيف!AF:AF,أرشيف!G:G,B78)</f>
        <v>0</v>
      </c>
      <c r="L78" s="28">
        <f>SUMIFS(أرشيف!AG:AG,أرشيف!G:G,B78)</f>
        <v>27</v>
      </c>
      <c r="M78" s="28">
        <f>SUMIFS(أرشيف!AH:AH,أرشيف!G:G,B78)</f>
        <v>1</v>
      </c>
      <c r="N78" s="28">
        <f>SUMIFS(أرشيف!AI:AI,أرشيف!G:G,B78)</f>
        <v>27</v>
      </c>
      <c r="O78" s="28">
        <f>SUMIFS(أرشيف!AJ:AJ,أرشيف!G:G,B78)</f>
        <v>1</v>
      </c>
    </row>
    <row r="79" spans="1:25" ht="13.5" customHeight="1" x14ac:dyDescent="0.2">
      <c r="B79" s="12" t="s">
        <v>754</v>
      </c>
      <c r="C79" s="29">
        <f>SUMIFS(أرشيف!X:X,أرشيف!G:G,B79)</f>
        <v>99</v>
      </c>
      <c r="D79" s="29">
        <f>SUMIFS(أرشيف!Y:Y,أرشيف!G:G,B79)</f>
        <v>4</v>
      </c>
      <c r="E79" s="29">
        <f>SUMIFS(أرشيف!Z:Z,أرشيف!G:G,B79)</f>
        <v>97</v>
      </c>
      <c r="F79" s="29">
        <f>SUMIFS(أرشيف!AA:AA,أرشيف!G:G,B79)</f>
        <v>6</v>
      </c>
      <c r="G79" s="29">
        <f>SUMIFS(أرشيف!AB:AB,أرشيف!G:G,B79)</f>
        <v>93</v>
      </c>
      <c r="H79" s="29">
        <f>SUMIFS(أرشيف!AC:AC,أرشيف!G:G,B79)</f>
        <v>10</v>
      </c>
      <c r="I79" s="44"/>
      <c r="J79" s="28">
        <f>SUMIFS(أرشيف!AE:AE,أرشيف!G:G,B79)</f>
        <v>79</v>
      </c>
      <c r="K79" s="28">
        <f>SUMIFS(أرشيف!AF:AF,أرشيف!G:G,B79)</f>
        <v>5</v>
      </c>
      <c r="L79" s="28">
        <f>SUMIFS(أرشيف!AG:AG,أرشيف!G:G,B79)</f>
        <v>82</v>
      </c>
      <c r="M79" s="28">
        <f>SUMIFS(أرشيف!AH:AH,أرشيف!G:G,B79)</f>
        <v>2</v>
      </c>
      <c r="N79" s="28">
        <f>SUMIFS(أرشيف!AI:AI,أرشيف!G:G,B79)</f>
        <v>84</v>
      </c>
      <c r="O79" s="28">
        <f>SUMIFS(أرشيف!AJ:AJ,أرشيف!G:G,B79)</f>
        <v>0</v>
      </c>
    </row>
    <row r="80" spans="1:25" ht="13.5" customHeight="1" x14ac:dyDescent="0.2">
      <c r="B80" s="12" t="s">
        <v>755</v>
      </c>
      <c r="C80" s="29">
        <f>SUMIFS(أرشيف!X:X,أرشيف!G:G,B80)</f>
        <v>61</v>
      </c>
      <c r="D80" s="29">
        <f>SUMIFS(أرشيف!Y:Y,أرشيف!G:G,B80)</f>
        <v>0</v>
      </c>
      <c r="E80" s="29">
        <f>SUMIFS(أرشيف!Z:Z,أرشيف!G:G,B80)</f>
        <v>56</v>
      </c>
      <c r="F80" s="29">
        <f>SUMIFS(أرشيف!AA:AA,أرشيف!G:G,B80)</f>
        <v>5</v>
      </c>
      <c r="G80" s="29">
        <f>SUMIFS(أرشيف!AB:AB,أرشيف!G:G,B80)</f>
        <v>49</v>
      </c>
      <c r="H80" s="29">
        <f>SUMIFS(أرشيف!AC:AC,أرشيف!G:G,B80)</f>
        <v>12</v>
      </c>
      <c r="I80" s="44"/>
      <c r="J80" s="28">
        <f>SUMIFS(أرشيف!AE:AE,أرشيف!G:G,B80)</f>
        <v>44</v>
      </c>
      <c r="K80" s="28">
        <f>SUMIFS(أرشيف!AF:AF,أرشيف!G:G,B80)</f>
        <v>0</v>
      </c>
      <c r="L80" s="28">
        <f>SUMIFS(أرشيف!AG:AG,أرشيف!G:G,B80)</f>
        <v>44</v>
      </c>
      <c r="M80" s="28">
        <f>SUMIFS(أرشيف!AH:AH,أرشيف!G:G,B80)</f>
        <v>0</v>
      </c>
      <c r="N80" s="28">
        <f>SUMIFS(أرشيف!AI:AI,أرشيف!G:G,B80)</f>
        <v>44</v>
      </c>
      <c r="O80" s="28">
        <f>SUMIFS(أرشيف!AJ:AJ,أرشيف!G:G,B80)</f>
        <v>0</v>
      </c>
    </row>
    <row r="81" spans="1:25" ht="15" x14ac:dyDescent="0.2">
      <c r="B81" s="34" t="s">
        <v>8</v>
      </c>
      <c r="C81" s="35">
        <f t="shared" ref="C81:H81" si="4">SUM(C71:C80)</f>
        <v>287</v>
      </c>
      <c r="D81" s="35">
        <f t="shared" si="4"/>
        <v>4</v>
      </c>
      <c r="E81" s="35">
        <f t="shared" si="4"/>
        <v>250</v>
      </c>
      <c r="F81" s="35">
        <f t="shared" si="4"/>
        <v>41</v>
      </c>
      <c r="G81" s="35">
        <f t="shared" si="4"/>
        <v>224</v>
      </c>
      <c r="H81" s="35">
        <f t="shared" si="4"/>
        <v>67</v>
      </c>
      <c r="I81" s="45"/>
      <c r="J81" s="35">
        <f t="shared" ref="J81:O81" si="5">SUM(J71:J80)</f>
        <v>286</v>
      </c>
      <c r="K81" s="35">
        <f t="shared" si="5"/>
        <v>5</v>
      </c>
      <c r="L81" s="35">
        <f t="shared" si="5"/>
        <v>280</v>
      </c>
      <c r="M81" s="35">
        <f t="shared" si="5"/>
        <v>11</v>
      </c>
      <c r="N81" s="35">
        <f t="shared" si="5"/>
        <v>280</v>
      </c>
      <c r="O81" s="35">
        <f t="shared" si="5"/>
        <v>11</v>
      </c>
      <c r="X81" s="19"/>
      <c r="Y81" s="17"/>
    </row>
    <row r="82" spans="1:25" ht="42.75" customHeight="1" x14ac:dyDescent="0.2">
      <c r="I82" s="13"/>
      <c r="J82" s="16"/>
      <c r="X82" s="19"/>
    </row>
    <row r="84" spans="1:25" ht="15" customHeight="1" x14ac:dyDescent="0.2">
      <c r="A84" s="9">
        <v>7</v>
      </c>
      <c r="B84" s="41" t="s">
        <v>751</v>
      </c>
      <c r="C84" s="41"/>
      <c r="D84" s="41"/>
      <c r="E84" s="41"/>
      <c r="F84" s="10"/>
      <c r="G84" s="10"/>
      <c r="H84" s="10"/>
    </row>
    <row r="85" spans="1:25" ht="15" customHeight="1" x14ac:dyDescent="0.2">
      <c r="B85" s="42" t="s">
        <v>876</v>
      </c>
      <c r="C85" s="42"/>
      <c r="D85" s="42"/>
      <c r="E85" s="42"/>
      <c r="F85" s="10"/>
      <c r="G85" s="10"/>
      <c r="H85" s="10"/>
    </row>
    <row r="86" spans="1:25" ht="30.75" customHeight="1" x14ac:dyDescent="0.2">
      <c r="B86" s="11" t="s">
        <v>863</v>
      </c>
      <c r="C86" s="11" t="s">
        <v>858</v>
      </c>
      <c r="D86" s="27" t="s">
        <v>859</v>
      </c>
      <c r="E86" s="30" t="s">
        <v>860</v>
      </c>
    </row>
    <row r="87" spans="1:25" ht="13.5" customHeight="1" x14ac:dyDescent="0.2">
      <c r="B87" s="12" t="s">
        <v>324</v>
      </c>
      <c r="C87" s="14">
        <f>COUNTIFS(أرشيف!M:M,B87)</f>
        <v>10</v>
      </c>
      <c r="D87" s="29">
        <f>SUMIFS(أرشيف!U:U,أرشيف!M:M,B87)</f>
        <v>18</v>
      </c>
      <c r="E87" s="28">
        <f>SUMIFS(أرشيف!V:V,أرشيف!M:M,B87)</f>
        <v>20</v>
      </c>
    </row>
    <row r="88" spans="1:25" ht="13.5" customHeight="1" x14ac:dyDescent="0.2">
      <c r="B88" s="12" t="s">
        <v>836</v>
      </c>
      <c r="C88" s="14">
        <f>COUNTIFS(أرشيف!M:M,B88)</f>
        <v>8</v>
      </c>
      <c r="D88" s="29">
        <f>SUMIFS(أرشيف!U:U,أرشيف!M:M,B88)</f>
        <v>20</v>
      </c>
      <c r="E88" s="28">
        <f>SUMIFS(أرشيف!V:V,أرشيف!M:M,B88)</f>
        <v>11</v>
      </c>
    </row>
    <row r="89" spans="1:25" ht="13.5" customHeight="1" x14ac:dyDescent="0.2">
      <c r="B89" s="12" t="s">
        <v>835</v>
      </c>
      <c r="C89" s="14">
        <f>COUNTIFS(أرشيف!M:M,B89)</f>
        <v>39</v>
      </c>
      <c r="D89" s="29">
        <f>SUMIFS(أرشيف!U:U,أرشيف!M:M,B89)</f>
        <v>168</v>
      </c>
      <c r="E89" s="28">
        <f>SUMIFS(أرشيف!V:V,أرشيف!M:M,B89)</f>
        <v>153</v>
      </c>
    </row>
    <row r="90" spans="1:25" ht="13.5" customHeight="1" x14ac:dyDescent="0.2">
      <c r="B90" s="12" t="s">
        <v>40</v>
      </c>
      <c r="C90" s="14">
        <f>COUNTIFS(أرشيف!M:M,B90)</f>
        <v>19</v>
      </c>
      <c r="D90" s="29">
        <f>SUMIFS(أرشيف!U:U,أرشيف!M:M,B90)</f>
        <v>83</v>
      </c>
      <c r="E90" s="28">
        <f>SUMIFS(أرشيف!V:V,أرشيف!M:M,B90)</f>
        <v>90</v>
      </c>
    </row>
    <row r="91" spans="1:25" ht="13.5" customHeight="1" x14ac:dyDescent="0.2">
      <c r="B91" s="12" t="s">
        <v>245</v>
      </c>
      <c r="C91" s="14">
        <f>COUNTIFS(أرشيف!M:M,B91)</f>
        <v>1</v>
      </c>
      <c r="D91" s="29">
        <f>SUMIFS(أرشيف!U:U,أرشيف!M:M,B91)</f>
        <v>1</v>
      </c>
      <c r="E91" s="28">
        <f>SUMIFS(أرشيف!V:V,أرشيف!M:M,B91)</f>
        <v>8</v>
      </c>
    </row>
    <row r="92" spans="1:25" ht="13.5" customHeight="1" x14ac:dyDescent="0.2">
      <c r="B92" s="12" t="s">
        <v>839</v>
      </c>
      <c r="C92" s="14">
        <f>COUNTIFS(أرشيف!M:M,B92)</f>
        <v>1</v>
      </c>
      <c r="D92" s="29">
        <f>SUMIFS(أرشيف!U:U,أرشيف!M:M,B92)</f>
        <v>1</v>
      </c>
      <c r="E92" s="28">
        <f>SUMIFS(أرشيف!V:V,أرشيف!M:M,B92)</f>
        <v>9</v>
      </c>
    </row>
    <row r="93" spans="1:25" ht="15" x14ac:dyDescent="0.2">
      <c r="B93" s="34" t="s">
        <v>8</v>
      </c>
      <c r="C93" s="35">
        <f>SUM(C87:C92)</f>
        <v>78</v>
      </c>
      <c r="D93" s="35">
        <f>SUM(D87:D92)</f>
        <v>291</v>
      </c>
      <c r="E93" s="35">
        <f>SUM(E87:E92)</f>
        <v>291</v>
      </c>
      <c r="X93" s="19"/>
      <c r="Y93" s="17"/>
    </row>
    <row r="94" spans="1:25" ht="42.75" customHeight="1" x14ac:dyDescent="0.2">
      <c r="I94" s="13"/>
      <c r="J94" s="16"/>
      <c r="X94" s="19"/>
    </row>
    <row r="96" spans="1:25" ht="15" customHeight="1" x14ac:dyDescent="0.2">
      <c r="A96" s="9">
        <v>8</v>
      </c>
      <c r="B96" s="41" t="s">
        <v>751</v>
      </c>
      <c r="C96" s="41"/>
      <c r="D96" s="41"/>
      <c r="E96" s="41"/>
      <c r="F96" s="41"/>
      <c r="G96" s="41"/>
      <c r="H96" s="41"/>
      <c r="I96" s="41"/>
      <c r="J96" s="41"/>
      <c r="K96" s="41"/>
      <c r="L96" s="41"/>
      <c r="M96" s="41"/>
      <c r="N96" s="41"/>
      <c r="O96" s="41"/>
    </row>
    <row r="97" spans="1:30" ht="15" customHeight="1" x14ac:dyDescent="0.2">
      <c r="B97" s="42" t="s">
        <v>887</v>
      </c>
      <c r="C97" s="42"/>
      <c r="D97" s="42"/>
      <c r="E97" s="42"/>
      <c r="F97" s="42"/>
      <c r="G97" s="42"/>
      <c r="H97" s="42"/>
      <c r="I97" s="42"/>
      <c r="J97" s="42"/>
      <c r="K97" s="42"/>
      <c r="L97" s="42"/>
      <c r="M97" s="42"/>
      <c r="N97" s="42"/>
      <c r="O97" s="42"/>
    </row>
    <row r="98" spans="1:30" ht="14.25" customHeight="1" x14ac:dyDescent="0.2">
      <c r="B98" s="46" t="s">
        <v>888</v>
      </c>
      <c r="C98" s="48" t="s">
        <v>859</v>
      </c>
      <c r="D98" s="48"/>
      <c r="E98" s="48"/>
      <c r="F98" s="48"/>
      <c r="G98" s="48"/>
      <c r="H98" s="48"/>
      <c r="I98" s="47"/>
      <c r="J98" s="49" t="s">
        <v>860</v>
      </c>
      <c r="K98" s="49"/>
      <c r="L98" s="49"/>
      <c r="M98" s="49"/>
      <c r="N98" s="49"/>
      <c r="O98" s="49"/>
    </row>
    <row r="99" spans="1:30" ht="14.25" customHeight="1" x14ac:dyDescent="0.2">
      <c r="B99" s="46"/>
      <c r="C99" s="27" t="s">
        <v>12</v>
      </c>
      <c r="D99" s="27" t="s">
        <v>13</v>
      </c>
      <c r="E99" s="27" t="s">
        <v>10</v>
      </c>
      <c r="F99" s="27" t="s">
        <v>11</v>
      </c>
      <c r="G99" s="27" t="s">
        <v>14</v>
      </c>
      <c r="H99" s="27" t="s">
        <v>15</v>
      </c>
      <c r="I99" s="47"/>
      <c r="J99" s="30" t="s">
        <v>12</v>
      </c>
      <c r="K99" s="30" t="s">
        <v>13</v>
      </c>
      <c r="L99" s="30" t="s">
        <v>10</v>
      </c>
      <c r="M99" s="30" t="s">
        <v>11</v>
      </c>
      <c r="N99" s="30" t="s">
        <v>14</v>
      </c>
      <c r="O99" s="30" t="s">
        <v>15</v>
      </c>
    </row>
    <row r="100" spans="1:30" ht="13.5" customHeight="1" x14ac:dyDescent="0.2">
      <c r="B100" s="12" t="s">
        <v>324</v>
      </c>
      <c r="C100" s="29">
        <f>SUMIFS(أرشيف!X:X,أرشيف!M:M,B100)</f>
        <v>17</v>
      </c>
      <c r="D100" s="29">
        <f>SUMIFS(أرشيف!Y:Y,أرشيف!M:M,B100)</f>
        <v>1</v>
      </c>
      <c r="E100" s="29">
        <f>SUMIFS(أرشيف!Z:Z,أرشيف!M:M,B100)</f>
        <v>16</v>
      </c>
      <c r="F100" s="29">
        <f>SUMIFS(أرشيف!AA:AA,أرشيف!M:M,B100)</f>
        <v>2</v>
      </c>
      <c r="G100" s="29">
        <f>SUMIFS(أرشيف!AB:AB,أرشيف!M:M,B100)</f>
        <v>17</v>
      </c>
      <c r="H100" s="29">
        <f>SUMIFS(أرشيف!AC:AC,أرشيف!M:M,B100)</f>
        <v>1</v>
      </c>
      <c r="I100" s="47"/>
      <c r="J100" s="28">
        <f>SUMIFS(أرشيف!AE:AE,أرشيف!M:M,B100)</f>
        <v>15</v>
      </c>
      <c r="K100" s="28">
        <f>SUMIFS(أرشيف!AF:AF,أرشيف!M:M,B100)</f>
        <v>5</v>
      </c>
      <c r="L100" s="28">
        <f>SUMIFS(أرشيف!AG:AG,أرشيف!M:M,B100)</f>
        <v>18</v>
      </c>
      <c r="M100" s="28">
        <f>SUMIFS(أرشيف!AH:AH,أرشيف!M:M,B100)</f>
        <v>2</v>
      </c>
      <c r="N100" s="28">
        <f>SUMIFS(أرشيف!AI:AI,أرشيف!M:M,B100)</f>
        <v>20</v>
      </c>
      <c r="O100" s="28">
        <f>SUMIFS(أرشيف!AJ:AJ,أرشيف!M:M,B100)</f>
        <v>0</v>
      </c>
    </row>
    <row r="101" spans="1:30" ht="13.5" customHeight="1" x14ac:dyDescent="0.2">
      <c r="B101" s="12" t="s">
        <v>836</v>
      </c>
      <c r="C101" s="29">
        <f>SUMIFS(أرشيف!X:X,أرشيف!M:M,B101)</f>
        <v>20</v>
      </c>
      <c r="D101" s="29">
        <f>SUMIFS(أرشيف!Y:Y,أرشيف!M:M,B101)</f>
        <v>0</v>
      </c>
      <c r="E101" s="29">
        <f>SUMIFS(أرشيف!Z:Z,أرشيف!M:M,B101)</f>
        <v>13</v>
      </c>
      <c r="F101" s="29">
        <f>SUMIFS(أرشيف!AA:AA,أرشيف!M:M,B101)</f>
        <v>7</v>
      </c>
      <c r="G101" s="29">
        <f>SUMIFS(أرشيف!AB:AB,أرشيف!M:M,B101)</f>
        <v>7</v>
      </c>
      <c r="H101" s="29">
        <f>SUMIFS(أرشيف!AC:AC,أرشيف!M:M,B101)</f>
        <v>13</v>
      </c>
      <c r="I101" s="47"/>
      <c r="J101" s="28">
        <f>SUMIFS(أرشيف!AE:AE,أرشيف!M:M,B101)</f>
        <v>11</v>
      </c>
      <c r="K101" s="28">
        <f>SUMIFS(أرشيف!AF:AF,أرشيف!M:M,B101)</f>
        <v>0</v>
      </c>
      <c r="L101" s="28">
        <f>SUMIFS(أرشيف!AG:AG,أرشيف!M:M,B101)</f>
        <v>10</v>
      </c>
      <c r="M101" s="28">
        <f>SUMIFS(أرشيف!AH:AH,أرشيف!M:M,B101)</f>
        <v>1</v>
      </c>
      <c r="N101" s="28">
        <f>SUMIFS(أرشيف!AI:AI,أرشيف!M:M,B101)</f>
        <v>10</v>
      </c>
      <c r="O101" s="28">
        <f>SUMIFS(أرشيف!AJ:AJ,أرشيف!M:M,B101)</f>
        <v>1</v>
      </c>
    </row>
    <row r="102" spans="1:30" ht="13.5" customHeight="1" x14ac:dyDescent="0.2">
      <c r="B102" s="12" t="s">
        <v>835</v>
      </c>
      <c r="C102" s="29">
        <f>SUMIFS(أرشيف!X:X,أرشيف!M:M,B102)</f>
        <v>166</v>
      </c>
      <c r="D102" s="29">
        <f>SUMIFS(أرشيف!Y:Y,أرشيف!M:M,B102)</f>
        <v>2</v>
      </c>
      <c r="E102" s="29">
        <f>SUMIFS(أرشيف!Z:Z,أرشيف!M:M,B102)</f>
        <v>142</v>
      </c>
      <c r="F102" s="29">
        <f>SUMIFS(أرشيف!AA:AA,أرشيف!M:M,B102)</f>
        <v>26</v>
      </c>
      <c r="G102" s="29">
        <f>SUMIFS(أرشيف!AB:AB,أرشيف!M:M,B102)</f>
        <v>126</v>
      </c>
      <c r="H102" s="29">
        <f>SUMIFS(أرشيف!AC:AC,أرشيف!M:M,B102)</f>
        <v>42</v>
      </c>
      <c r="I102" s="47"/>
      <c r="J102" s="28">
        <f>SUMIFS(أرشيف!AE:AE,أرشيف!M:M,B102)</f>
        <v>153</v>
      </c>
      <c r="K102" s="28">
        <f>SUMIFS(أرشيف!AF:AF,أرشيف!M:M,B102)</f>
        <v>0</v>
      </c>
      <c r="L102" s="28">
        <f>SUMIFS(أرشيف!AG:AG,أرشيف!M:M,B102)</f>
        <v>147</v>
      </c>
      <c r="M102" s="28">
        <f>SUMIFS(أرشيف!AH:AH,أرشيف!M:M,B102)</f>
        <v>6</v>
      </c>
      <c r="N102" s="28">
        <f>SUMIFS(أرشيف!AI:AI,أرشيف!M:M,B102)</f>
        <v>145</v>
      </c>
      <c r="O102" s="28">
        <f>SUMIFS(أرشيف!AJ:AJ,أرشيف!M:M,B102)</f>
        <v>8</v>
      </c>
    </row>
    <row r="103" spans="1:30" ht="13.5" customHeight="1" x14ac:dyDescent="0.2">
      <c r="B103" s="12" t="s">
        <v>40</v>
      </c>
      <c r="C103" s="29">
        <f>SUMIFS(أرشيف!X:X,أرشيف!M:M,B103)</f>
        <v>82</v>
      </c>
      <c r="D103" s="29">
        <f>SUMIFS(أرشيف!Y:Y,أرشيف!M:M,B103)</f>
        <v>1</v>
      </c>
      <c r="E103" s="29">
        <f>SUMIFS(أرشيف!Z:Z,أرشيف!M:M,B103)</f>
        <v>77</v>
      </c>
      <c r="F103" s="29">
        <f>SUMIFS(أرشيف!AA:AA,أرشيف!M:M,B103)</f>
        <v>6</v>
      </c>
      <c r="G103" s="29">
        <f>SUMIFS(أرشيف!AB:AB,أرشيف!M:M,B103)</f>
        <v>72</v>
      </c>
      <c r="H103" s="29">
        <f>SUMIFS(أرشيف!AC:AC,أرشيف!M:M,B103)</f>
        <v>11</v>
      </c>
      <c r="I103" s="47"/>
      <c r="J103" s="28">
        <f>SUMIFS(أرشيف!AE:AE,أرشيف!M:M,B103)</f>
        <v>90</v>
      </c>
      <c r="K103" s="28">
        <f>SUMIFS(أرشيف!AF:AF,أرشيف!M:M,B103)</f>
        <v>0</v>
      </c>
      <c r="L103" s="28">
        <f>SUMIFS(أرشيف!AG:AG,أرشيف!M:M,B103)</f>
        <v>88</v>
      </c>
      <c r="M103" s="28">
        <f>SUMIFS(أرشيف!AH:AH,أرشيف!M:M,B103)</f>
        <v>2</v>
      </c>
      <c r="N103" s="28">
        <f>SUMIFS(أرشيف!AI:AI,أرشيف!M:M,B103)</f>
        <v>88</v>
      </c>
      <c r="O103" s="28">
        <f>SUMIFS(أرشيف!AJ:AJ,أرشيف!M:M,B103)</f>
        <v>2</v>
      </c>
    </row>
    <row r="104" spans="1:30" ht="13.5" customHeight="1" x14ac:dyDescent="0.2">
      <c r="B104" s="12" t="s">
        <v>245</v>
      </c>
      <c r="C104" s="29">
        <f>SUMIFS(أرشيف!X:X,أرشيف!M:M,B104)</f>
        <v>1</v>
      </c>
      <c r="D104" s="29">
        <f>SUMIFS(أرشيف!Y:Y,أرشيف!M:M,B104)</f>
        <v>0</v>
      </c>
      <c r="E104" s="29">
        <f>SUMIFS(أرشيف!Z:Z,أرشيف!M:M,B104)</f>
        <v>1</v>
      </c>
      <c r="F104" s="29">
        <f>SUMIFS(أرشيف!AA:AA,أرشيف!M:M,B104)</f>
        <v>0</v>
      </c>
      <c r="G104" s="29">
        <f>SUMIFS(أرشيف!AB:AB,أرشيف!M:M,B104)</f>
        <v>1</v>
      </c>
      <c r="H104" s="29">
        <f>SUMIFS(أرشيف!AC:AC,أرشيف!M:M,B104)</f>
        <v>0</v>
      </c>
      <c r="I104" s="47"/>
      <c r="J104" s="28">
        <f>SUMIFS(أرشيف!AE:AE,أرشيف!M:M,B104)</f>
        <v>8</v>
      </c>
      <c r="K104" s="28">
        <f>SUMIFS(أرشيف!AF:AF,أرشيف!M:M,B104)</f>
        <v>0</v>
      </c>
      <c r="L104" s="28">
        <f>SUMIFS(أرشيف!AG:AG,أرشيف!M:M,B104)</f>
        <v>8</v>
      </c>
      <c r="M104" s="28">
        <f>SUMIFS(أرشيف!AH:AH,أرشيف!M:M,B104)</f>
        <v>0</v>
      </c>
      <c r="N104" s="28">
        <f>SUMIFS(أرشيف!AI:AI,أرشيف!M:M,B104)</f>
        <v>8</v>
      </c>
      <c r="O104" s="28">
        <f>SUMIFS(أرشيف!AJ:AJ,أرشيف!M:M,B104)</f>
        <v>0</v>
      </c>
    </row>
    <row r="105" spans="1:30" ht="13.5" customHeight="1" x14ac:dyDescent="0.2">
      <c r="B105" s="12" t="s">
        <v>839</v>
      </c>
      <c r="C105" s="29">
        <f>SUMIFS(أرشيف!X:X,أرشيف!M:M,B105)</f>
        <v>1</v>
      </c>
      <c r="D105" s="29">
        <f>SUMIFS(أرشيف!Y:Y,أرشيف!M:M,B105)</f>
        <v>0</v>
      </c>
      <c r="E105" s="29">
        <f>SUMIFS(أرشيف!Z:Z,أرشيف!M:M,B105)</f>
        <v>1</v>
      </c>
      <c r="F105" s="29">
        <f>SUMIFS(أرشيف!AA:AA,أرشيف!M:M,B105)</f>
        <v>0</v>
      </c>
      <c r="G105" s="29">
        <f>SUMIFS(أرشيف!AB:AB,أرشيف!M:M,B105)</f>
        <v>1</v>
      </c>
      <c r="H105" s="29">
        <f>SUMIFS(أرشيف!AC:AC,أرشيف!M:M,B105)</f>
        <v>0</v>
      </c>
      <c r="I105" s="47"/>
      <c r="J105" s="28">
        <f>SUMIFS(أرشيف!AE:AE,أرشيف!M:M,B105)</f>
        <v>9</v>
      </c>
      <c r="K105" s="28">
        <f>SUMIFS(أرشيف!AF:AF,أرشيف!M:M,B105)</f>
        <v>0</v>
      </c>
      <c r="L105" s="28">
        <f>SUMIFS(أرشيف!AG:AG,أرشيف!M:M,B105)</f>
        <v>9</v>
      </c>
      <c r="M105" s="28">
        <f>SUMIFS(أرشيف!AH:AH,أرشيف!M:M,B105)</f>
        <v>0</v>
      </c>
      <c r="N105" s="28">
        <f>SUMIFS(أرشيف!AI:AI,أرشيف!M:M,B105)</f>
        <v>9</v>
      </c>
      <c r="O105" s="28">
        <f>SUMIFS(أرشيف!AJ:AJ,أرشيف!M:M,B105)</f>
        <v>0</v>
      </c>
    </row>
    <row r="106" spans="1:30" ht="15" x14ac:dyDescent="0.2">
      <c r="B106" s="34" t="s">
        <v>8</v>
      </c>
      <c r="C106" s="35">
        <f t="shared" ref="C106:H106" si="6">SUM(C96:C105)</f>
        <v>287</v>
      </c>
      <c r="D106" s="35">
        <f t="shared" si="6"/>
        <v>4</v>
      </c>
      <c r="E106" s="35">
        <f t="shared" si="6"/>
        <v>250</v>
      </c>
      <c r="F106" s="35">
        <f t="shared" si="6"/>
        <v>41</v>
      </c>
      <c r="G106" s="35">
        <f t="shared" si="6"/>
        <v>224</v>
      </c>
      <c r="H106" s="35">
        <f t="shared" si="6"/>
        <v>67</v>
      </c>
      <c r="I106" s="47"/>
      <c r="J106" s="35">
        <f t="shared" ref="J106:O106" si="7">SUM(J96:J105)</f>
        <v>286</v>
      </c>
      <c r="K106" s="35">
        <f t="shared" si="7"/>
        <v>5</v>
      </c>
      <c r="L106" s="35">
        <f t="shared" si="7"/>
        <v>280</v>
      </c>
      <c r="M106" s="35">
        <f t="shared" si="7"/>
        <v>11</v>
      </c>
      <c r="N106" s="35">
        <f t="shared" si="7"/>
        <v>280</v>
      </c>
      <c r="O106" s="35">
        <f t="shared" si="7"/>
        <v>11</v>
      </c>
      <c r="X106" s="19"/>
      <c r="Y106" s="17"/>
    </row>
    <row r="107" spans="1:30" ht="42.75" customHeight="1" x14ac:dyDescent="0.2">
      <c r="I107" s="13"/>
      <c r="J107" s="16"/>
      <c r="X107" s="19"/>
    </row>
    <row r="109" spans="1:30" ht="15" customHeight="1" x14ac:dyDescent="0.2">
      <c r="A109" s="9">
        <v>9</v>
      </c>
      <c r="B109" s="41" t="s">
        <v>751</v>
      </c>
      <c r="C109" s="41"/>
      <c r="D109" s="41"/>
      <c r="E109" s="41"/>
      <c r="F109" s="10"/>
      <c r="G109" s="10"/>
      <c r="H109" s="10"/>
    </row>
    <row r="110" spans="1:30" ht="15" customHeight="1" x14ac:dyDescent="0.2">
      <c r="B110" s="42" t="s">
        <v>877</v>
      </c>
      <c r="C110" s="42"/>
      <c r="D110" s="42"/>
      <c r="E110" s="42"/>
      <c r="F110" s="10"/>
      <c r="G110" s="10"/>
      <c r="H110" s="10"/>
    </row>
    <row r="111" spans="1:30" ht="30.75" customHeight="1" x14ac:dyDescent="0.2">
      <c r="B111" s="11" t="s">
        <v>864</v>
      </c>
      <c r="C111" s="11" t="s">
        <v>858</v>
      </c>
      <c r="D111" s="27" t="s">
        <v>859</v>
      </c>
      <c r="E111" s="30" t="s">
        <v>860</v>
      </c>
      <c r="AC111" s="9" t="s">
        <v>864</v>
      </c>
      <c r="AD111" s="9" t="s">
        <v>859</v>
      </c>
    </row>
    <row r="112" spans="1:30" ht="13.5" customHeight="1" x14ac:dyDescent="0.2">
      <c r="B112" s="12" t="s">
        <v>93</v>
      </c>
      <c r="C112" s="14">
        <f>COUNTIFS(أرشيف!P:P,B112)</f>
        <v>40</v>
      </c>
      <c r="D112" s="29">
        <f>SUMIFS(أرشيف!U:U,أرشيف!P:P,B112)</f>
        <v>162</v>
      </c>
      <c r="E112" s="28">
        <f>SUMIFS(أرشيف!V:V,أرشيف!P:P,B112)</f>
        <v>128</v>
      </c>
      <c r="AC112" s="9" t="s">
        <v>93</v>
      </c>
      <c r="AD112" s="9">
        <v>162</v>
      </c>
    </row>
    <row r="113" spans="1:30" ht="13.5" customHeight="1" x14ac:dyDescent="0.2">
      <c r="B113" s="12" t="s">
        <v>92</v>
      </c>
      <c r="C113" s="14">
        <f>COUNTIFS(أرشيف!P:P,B113)</f>
        <v>20</v>
      </c>
      <c r="D113" s="29">
        <f>SUMIFS(أرشيف!U:U,أرشيف!P:P,B113)</f>
        <v>61</v>
      </c>
      <c r="E113" s="28">
        <f>SUMIFS(أرشيف!V:V,أرشيف!P:P,B113)</f>
        <v>74</v>
      </c>
      <c r="AC113" s="9" t="s">
        <v>92</v>
      </c>
      <c r="AD113" s="9">
        <v>61</v>
      </c>
    </row>
    <row r="114" spans="1:30" ht="13.5" customHeight="1" x14ac:dyDescent="0.2">
      <c r="B114" s="12" t="s">
        <v>670</v>
      </c>
      <c r="C114" s="14">
        <f>COUNTIFS(أرشيف!P:P,B114)</f>
        <v>5</v>
      </c>
      <c r="D114" s="29">
        <f>SUMIFS(أرشيف!U:U,أرشيف!P:P,B114)</f>
        <v>5</v>
      </c>
      <c r="E114" s="28">
        <f>SUMIFS(أرشيف!V:V,أرشيف!P:P,B114)</f>
        <v>15</v>
      </c>
      <c r="AC114" s="9" t="s">
        <v>670</v>
      </c>
      <c r="AD114" s="9">
        <v>5</v>
      </c>
    </row>
    <row r="115" spans="1:30" ht="13.5" customHeight="1" x14ac:dyDescent="0.2">
      <c r="B115" s="12" t="s">
        <v>841</v>
      </c>
      <c r="C115" s="14">
        <f>COUNTIFS(أرشيف!P:P,B115)</f>
        <v>13</v>
      </c>
      <c r="D115" s="29">
        <f>SUMIFS(أرشيف!U:U,أرشيف!P:P,B115)</f>
        <v>63</v>
      </c>
      <c r="E115" s="28">
        <f>SUMIFS(أرشيف!V:V,أرشيف!P:P,B115)</f>
        <v>74</v>
      </c>
      <c r="AC115" s="9" t="s">
        <v>841</v>
      </c>
      <c r="AD115" s="9">
        <v>63</v>
      </c>
    </row>
    <row r="116" spans="1:30" ht="15" x14ac:dyDescent="0.2">
      <c r="B116" s="34" t="s">
        <v>8</v>
      </c>
      <c r="C116" s="35">
        <f>SUM(C112:C115)</f>
        <v>78</v>
      </c>
      <c r="D116" s="35">
        <f>SUM(D112:D115)</f>
        <v>291</v>
      </c>
      <c r="E116" s="35">
        <f>SUM(E112:E115)</f>
        <v>291</v>
      </c>
      <c r="X116" s="19"/>
      <c r="Y116" s="17"/>
    </row>
    <row r="117" spans="1:30" ht="42.75" customHeight="1" x14ac:dyDescent="0.2">
      <c r="I117" s="13"/>
      <c r="J117" s="16"/>
      <c r="X117" s="19"/>
    </row>
    <row r="119" spans="1:30" ht="15" customHeight="1" x14ac:dyDescent="0.2">
      <c r="A119" s="9">
        <v>10</v>
      </c>
      <c r="B119" s="41" t="s">
        <v>751</v>
      </c>
      <c r="C119" s="41"/>
      <c r="D119" s="41"/>
      <c r="E119" s="41"/>
      <c r="F119" s="41"/>
      <c r="G119" s="41"/>
      <c r="H119" s="41"/>
      <c r="I119" s="41"/>
      <c r="J119" s="41"/>
      <c r="K119" s="41"/>
      <c r="L119" s="41"/>
      <c r="M119" s="41"/>
      <c r="N119" s="41"/>
      <c r="O119" s="41"/>
    </row>
    <row r="120" spans="1:30" ht="15" customHeight="1" x14ac:dyDescent="0.2">
      <c r="B120" s="42" t="s">
        <v>885</v>
      </c>
      <c r="C120" s="42"/>
      <c r="D120" s="42"/>
      <c r="E120" s="42"/>
      <c r="F120" s="42"/>
      <c r="G120" s="42"/>
      <c r="H120" s="42"/>
      <c r="I120" s="42"/>
      <c r="J120" s="42"/>
      <c r="K120" s="42"/>
      <c r="L120" s="42"/>
      <c r="M120" s="42"/>
      <c r="N120" s="42"/>
      <c r="O120" s="42"/>
    </row>
    <row r="121" spans="1:30" ht="15" customHeight="1" x14ac:dyDescent="0.2">
      <c r="B121" s="46" t="s">
        <v>886</v>
      </c>
      <c r="C121" s="48" t="s">
        <v>859</v>
      </c>
      <c r="D121" s="48"/>
      <c r="E121" s="48"/>
      <c r="F121" s="48"/>
      <c r="G121" s="48"/>
      <c r="H121" s="48"/>
      <c r="I121" s="43"/>
      <c r="J121" s="49" t="s">
        <v>860</v>
      </c>
      <c r="K121" s="49"/>
      <c r="L121" s="49"/>
      <c r="M121" s="49"/>
      <c r="N121" s="49"/>
      <c r="O121" s="49"/>
    </row>
    <row r="122" spans="1:30" ht="15" customHeight="1" x14ac:dyDescent="0.2">
      <c r="B122" s="46"/>
      <c r="C122" s="27" t="s">
        <v>12</v>
      </c>
      <c r="D122" s="27" t="s">
        <v>13</v>
      </c>
      <c r="E122" s="27" t="s">
        <v>10</v>
      </c>
      <c r="F122" s="27" t="s">
        <v>11</v>
      </c>
      <c r="G122" s="27" t="s">
        <v>14</v>
      </c>
      <c r="H122" s="27" t="s">
        <v>15</v>
      </c>
      <c r="I122" s="44"/>
      <c r="J122" s="30" t="s">
        <v>12</v>
      </c>
      <c r="K122" s="30" t="s">
        <v>13</v>
      </c>
      <c r="L122" s="30" t="s">
        <v>10</v>
      </c>
      <c r="M122" s="30" t="s">
        <v>11</v>
      </c>
      <c r="N122" s="30" t="s">
        <v>14</v>
      </c>
      <c r="O122" s="30" t="s">
        <v>15</v>
      </c>
    </row>
    <row r="123" spans="1:30" ht="13.5" customHeight="1" x14ac:dyDescent="0.2">
      <c r="B123" s="12" t="s">
        <v>93</v>
      </c>
      <c r="C123" s="29">
        <f>SUMIFS(أرشيف!X:X,أرشيف!P:P,B123)</f>
        <v>160</v>
      </c>
      <c r="D123" s="29">
        <f>SUMIFS(أرشيف!Y:Y,أرشيف!P:P,B123)</f>
        <v>2</v>
      </c>
      <c r="E123" s="29">
        <f>SUMIFS(أرشيف!Z:Z,أرشيف!P:P,B123)</f>
        <v>123</v>
      </c>
      <c r="F123" s="29">
        <f>SUMIFS(أرشيف!AA:AA,أرشيف!P:P,B123)</f>
        <v>39</v>
      </c>
      <c r="G123" s="29">
        <f>SUMIFS(أرشيف!AB:AB,أرشيف!P:P,B123)</f>
        <v>105</v>
      </c>
      <c r="H123" s="29">
        <f>SUMIFS(أرشيف!AC:AC,أرشيف!P:P,B123)</f>
        <v>57</v>
      </c>
      <c r="I123" s="44"/>
      <c r="J123" s="28">
        <f>SUMIFS(أرشيف!AE:AE,أرشيف!P:P,B123)</f>
        <v>123</v>
      </c>
      <c r="K123" s="28">
        <f>SUMIFS(أرشيف!AF:AF,أرشيف!P:P,B123)</f>
        <v>5</v>
      </c>
      <c r="L123" s="28">
        <f>SUMIFS(أرشيف!AG:AG,أرشيف!P:P,B123)</f>
        <v>117</v>
      </c>
      <c r="M123" s="28">
        <f>SUMIFS(أرشيف!AH:AH,أرشيف!P:P,B123)</f>
        <v>11</v>
      </c>
      <c r="N123" s="28">
        <f>SUMIFS(أرشيف!AI:AI,أرشيف!P:P,B123)</f>
        <v>120</v>
      </c>
      <c r="O123" s="28">
        <f>SUMIFS(أرشيف!AJ:AJ,أرشيف!P:P,B123)</f>
        <v>8</v>
      </c>
    </row>
    <row r="124" spans="1:30" ht="13.5" customHeight="1" x14ac:dyDescent="0.2">
      <c r="B124" s="12" t="s">
        <v>92</v>
      </c>
      <c r="C124" s="29">
        <f>SUMIFS(أرشيف!X:X,أرشيف!P:P,B124)</f>
        <v>61</v>
      </c>
      <c r="D124" s="29">
        <f>SUMIFS(أرشيف!Y:Y,أرشيف!P:P,B124)</f>
        <v>0</v>
      </c>
      <c r="E124" s="29">
        <f>SUMIFS(أرشيف!Z:Z,أرشيف!P:P,B124)</f>
        <v>60</v>
      </c>
      <c r="F124" s="29">
        <f>SUMIFS(أرشيف!AA:AA,أرشيف!P:P,B124)</f>
        <v>1</v>
      </c>
      <c r="G124" s="29">
        <f>SUMIFS(أرشيف!AB:AB,أرشيف!P:P,B124)</f>
        <v>57</v>
      </c>
      <c r="H124" s="29">
        <f>SUMIFS(أرشيف!AC:AC,أرشيف!P:P,B124)</f>
        <v>4</v>
      </c>
      <c r="I124" s="44"/>
      <c r="J124" s="28">
        <f>SUMIFS(أرشيف!AE:AE,أرشيف!P:P,B124)</f>
        <v>74</v>
      </c>
      <c r="K124" s="28">
        <f>SUMIFS(أرشيف!AF:AF,أرشيف!P:P,B124)</f>
        <v>0</v>
      </c>
      <c r="L124" s="28">
        <f>SUMIFS(أرشيف!AG:AG,أرشيف!P:P,B124)</f>
        <v>74</v>
      </c>
      <c r="M124" s="28">
        <f>SUMIFS(أرشيف!AH:AH,أرشيف!P:P,B124)</f>
        <v>0</v>
      </c>
      <c r="N124" s="28">
        <f>SUMIFS(أرشيف!AI:AI,أرشيف!P:P,B124)</f>
        <v>71</v>
      </c>
      <c r="O124" s="28">
        <f>SUMIFS(أرشيف!AJ:AJ,أرشيف!P:P,B124)</f>
        <v>3</v>
      </c>
    </row>
    <row r="125" spans="1:30" ht="13.5" customHeight="1" x14ac:dyDescent="0.2">
      <c r="B125" s="12" t="s">
        <v>670</v>
      </c>
      <c r="C125" s="29">
        <f>SUMIFS(أرشيف!X:X,أرشيف!P:P,B125)</f>
        <v>5</v>
      </c>
      <c r="D125" s="29">
        <f>SUMIFS(أرشيف!Y:Y,أرشيف!P:P,B125)</f>
        <v>0</v>
      </c>
      <c r="E125" s="29">
        <f>SUMIFS(أرشيف!Z:Z,أرشيف!P:P,B125)</f>
        <v>5</v>
      </c>
      <c r="F125" s="29">
        <f>SUMIFS(أرشيف!AA:AA,أرشيف!P:P,B125)</f>
        <v>0</v>
      </c>
      <c r="G125" s="29">
        <f>SUMIFS(أرشيف!AB:AB,أرشيف!P:P,B125)</f>
        <v>5</v>
      </c>
      <c r="H125" s="29">
        <f>SUMIFS(أرشيف!AC:AC,أرشيف!P:P,B125)</f>
        <v>0</v>
      </c>
      <c r="I125" s="44"/>
      <c r="J125" s="28">
        <f>SUMIFS(أرشيف!AE:AE,أرشيف!P:P,B125)</f>
        <v>15</v>
      </c>
      <c r="K125" s="28">
        <f>SUMIFS(أرشيف!AF:AF,أرشيف!P:P,B125)</f>
        <v>0</v>
      </c>
      <c r="L125" s="28">
        <f>SUMIFS(أرشيف!AG:AG,أرشيف!P:P,B125)</f>
        <v>15</v>
      </c>
      <c r="M125" s="28">
        <f>SUMIFS(أرشيف!AH:AH,أرشيف!P:P,B125)</f>
        <v>0</v>
      </c>
      <c r="N125" s="28">
        <f>SUMIFS(أرشيف!AI:AI,أرشيف!P:P,B125)</f>
        <v>15</v>
      </c>
      <c r="O125" s="28">
        <f>SUMIFS(أرشيف!AJ:AJ,أرشيف!P:P,B125)</f>
        <v>0</v>
      </c>
    </row>
    <row r="126" spans="1:30" ht="13.5" customHeight="1" x14ac:dyDescent="0.2">
      <c r="B126" s="12" t="s">
        <v>841</v>
      </c>
      <c r="C126" s="29">
        <f>SUMIFS(أرشيف!X:X,أرشيف!P:P,B126)</f>
        <v>61</v>
      </c>
      <c r="D126" s="29">
        <f>SUMIFS(أرشيف!Y:Y,أرشيف!P:P,B126)</f>
        <v>2</v>
      </c>
      <c r="E126" s="29">
        <f>SUMIFS(أرشيف!Z:Z,أرشيف!P:P,B126)</f>
        <v>62</v>
      </c>
      <c r="F126" s="29">
        <f>SUMIFS(أرشيف!AA:AA,أرشيف!P:P,B126)</f>
        <v>1</v>
      </c>
      <c r="G126" s="29">
        <f>SUMIFS(أرشيف!AB:AB,أرشيف!P:P,B126)</f>
        <v>57</v>
      </c>
      <c r="H126" s="29">
        <f>SUMIFS(أرشيف!AC:AC,أرشيف!P:P,B126)</f>
        <v>6</v>
      </c>
      <c r="I126" s="44"/>
      <c r="J126" s="28">
        <f>SUMIFS(أرشيف!AE:AE,أرشيف!P:P,B126)</f>
        <v>74</v>
      </c>
      <c r="K126" s="28">
        <f>SUMIFS(أرشيف!AF:AF,أرشيف!P:P,B126)</f>
        <v>0</v>
      </c>
      <c r="L126" s="28">
        <f>SUMIFS(أرشيف!AG:AG,أرشيف!P:P,B126)</f>
        <v>74</v>
      </c>
      <c r="M126" s="28">
        <f>SUMIFS(أرشيف!AH:AH,أرشيف!P:P,B126)</f>
        <v>0</v>
      </c>
      <c r="N126" s="28">
        <f>SUMIFS(أرشيف!AI:AI,أرشيف!P:P,B126)</f>
        <v>74</v>
      </c>
      <c r="O126" s="28">
        <f>SUMIFS(أرشيف!AJ:AJ,أرشيف!P:P,B126)</f>
        <v>0</v>
      </c>
    </row>
    <row r="127" spans="1:30" ht="15" x14ac:dyDescent="0.2">
      <c r="B127" s="34" t="s">
        <v>8</v>
      </c>
      <c r="C127" s="35">
        <f t="shared" ref="C127:H127" si="8">SUM(C117:C126)</f>
        <v>287</v>
      </c>
      <c r="D127" s="35">
        <f t="shared" si="8"/>
        <v>4</v>
      </c>
      <c r="E127" s="35">
        <f t="shared" si="8"/>
        <v>250</v>
      </c>
      <c r="F127" s="35">
        <f t="shared" si="8"/>
        <v>41</v>
      </c>
      <c r="G127" s="35">
        <f t="shared" si="8"/>
        <v>224</v>
      </c>
      <c r="H127" s="35">
        <f t="shared" si="8"/>
        <v>67</v>
      </c>
      <c r="I127" s="45"/>
      <c r="J127" s="35">
        <f t="shared" ref="J127:O127" si="9">SUM(J117:J126)</f>
        <v>286</v>
      </c>
      <c r="K127" s="35">
        <f t="shared" si="9"/>
        <v>5</v>
      </c>
      <c r="L127" s="35">
        <f t="shared" si="9"/>
        <v>280</v>
      </c>
      <c r="M127" s="35">
        <f t="shared" si="9"/>
        <v>11</v>
      </c>
      <c r="N127" s="35">
        <f t="shared" si="9"/>
        <v>280</v>
      </c>
      <c r="O127" s="35">
        <f t="shared" si="9"/>
        <v>11</v>
      </c>
      <c r="X127" s="19"/>
      <c r="Y127" s="17"/>
    </row>
    <row r="128" spans="1:30" ht="42.75" customHeight="1" x14ac:dyDescent="0.2">
      <c r="I128" s="13"/>
      <c r="J128" s="16"/>
      <c r="X128" s="19"/>
    </row>
    <row r="130" spans="1:25" ht="15" customHeight="1" x14ac:dyDescent="0.2">
      <c r="A130" s="9">
        <v>11</v>
      </c>
      <c r="B130" s="41" t="s">
        <v>751</v>
      </c>
      <c r="C130" s="41"/>
      <c r="D130" s="41"/>
      <c r="E130" s="41"/>
      <c r="F130" s="10"/>
      <c r="G130" s="10"/>
      <c r="H130" s="10"/>
    </row>
    <row r="131" spans="1:25" ht="15" customHeight="1" x14ac:dyDescent="0.2">
      <c r="B131" s="42" t="s">
        <v>878</v>
      </c>
      <c r="C131" s="42"/>
      <c r="D131" s="42"/>
      <c r="E131" s="42"/>
      <c r="F131" s="10"/>
      <c r="G131" s="10"/>
      <c r="H131" s="10"/>
    </row>
    <row r="132" spans="1:25" ht="30.75" customHeight="1" x14ac:dyDescent="0.2">
      <c r="B132" s="11" t="s">
        <v>865</v>
      </c>
      <c r="C132" s="11" t="s">
        <v>858</v>
      </c>
      <c r="D132" s="27" t="s">
        <v>859</v>
      </c>
      <c r="E132" s="30" t="s">
        <v>860</v>
      </c>
    </row>
    <row r="133" spans="1:25" ht="13.5" customHeight="1" x14ac:dyDescent="0.2">
      <c r="B133" s="12" t="s">
        <v>159</v>
      </c>
      <c r="C133" s="14">
        <f>COUNTIFS(أرشيف!Q:Q,B133)</f>
        <v>20</v>
      </c>
      <c r="D133" s="29">
        <f>SUMIFS(أرشيف!U:U,أرشيف!Q:Q,B133)</f>
        <v>61</v>
      </c>
      <c r="E133" s="28">
        <f>SUMIFS(أرشيف!V:V,أرشيف!Q:Q,B133)</f>
        <v>74</v>
      </c>
    </row>
    <row r="134" spans="1:25" ht="13.5" customHeight="1" x14ac:dyDescent="0.2">
      <c r="B134" s="12" t="s">
        <v>842</v>
      </c>
      <c r="C134" s="14">
        <f>COUNTIFS(أرشيف!Q:Q,B134)</f>
        <v>6</v>
      </c>
      <c r="D134" s="29">
        <f>SUMIFS(أرشيف!U:U,أرشيف!Q:Q,B134)</f>
        <v>10</v>
      </c>
      <c r="E134" s="28">
        <f>SUMIFS(أرشيف!V:V,أرشيف!Q:Q,B134)</f>
        <v>12</v>
      </c>
    </row>
    <row r="135" spans="1:25" ht="13.5" customHeight="1" x14ac:dyDescent="0.2">
      <c r="B135" s="12" t="s">
        <v>844</v>
      </c>
      <c r="C135" s="14">
        <f>COUNTIFS(أرشيف!Q:Q,B135)</f>
        <v>21</v>
      </c>
      <c r="D135" s="29">
        <f>SUMIFS(أرشيف!U:U,أرشيف!Q:Q,B135)</f>
        <v>109</v>
      </c>
      <c r="E135" s="28">
        <f>SUMIFS(أرشيف!V:V,أرشيف!Q:Q,B135)</f>
        <v>81</v>
      </c>
    </row>
    <row r="136" spans="1:25" ht="13.5" customHeight="1" x14ac:dyDescent="0.2">
      <c r="B136" s="12" t="s">
        <v>160</v>
      </c>
      <c r="C136" s="14">
        <f>COUNTIFS(أرشيف!Q:Q,B136)</f>
        <v>26</v>
      </c>
      <c r="D136" s="29">
        <f>SUMIFS(أرشيف!U:U,أرشيف!Q:Q,B136)</f>
        <v>106</v>
      </c>
      <c r="E136" s="28">
        <f>SUMIFS(أرشيف!V:V,أرشيف!Q:Q,B136)</f>
        <v>109</v>
      </c>
    </row>
    <row r="137" spans="1:25" ht="13.5" customHeight="1" x14ac:dyDescent="0.2">
      <c r="B137" s="12" t="s">
        <v>843</v>
      </c>
      <c r="C137" s="14">
        <f>COUNTIFS(أرشيف!Q:Q,B137)</f>
        <v>5</v>
      </c>
      <c r="D137" s="29">
        <f>SUMIFS(أرشيف!U:U,أرشيف!Q:Q,B137)</f>
        <v>5</v>
      </c>
      <c r="E137" s="28">
        <f>SUMIFS(أرشيف!V:V,أرشيف!Q:Q,B137)</f>
        <v>15</v>
      </c>
    </row>
    <row r="138" spans="1:25" ht="15" x14ac:dyDescent="0.2">
      <c r="B138" s="34" t="s">
        <v>8</v>
      </c>
      <c r="C138" s="35">
        <f>SUM(C133:C137)</f>
        <v>78</v>
      </c>
      <c r="D138" s="35">
        <f>SUM(D133:D137)</f>
        <v>291</v>
      </c>
      <c r="E138" s="35">
        <f>SUM(E133:E137)</f>
        <v>291</v>
      </c>
      <c r="X138" s="19"/>
      <c r="Y138" s="17"/>
    </row>
    <row r="139" spans="1:25" ht="42.75" customHeight="1" x14ac:dyDescent="0.2">
      <c r="I139" s="13"/>
      <c r="J139" s="16"/>
      <c r="X139" s="19"/>
    </row>
    <row r="141" spans="1:25" ht="15" customHeight="1" x14ac:dyDescent="0.2">
      <c r="A141" s="9">
        <v>12</v>
      </c>
      <c r="B141" s="41" t="s">
        <v>751</v>
      </c>
      <c r="C141" s="41"/>
      <c r="D141" s="41"/>
      <c r="E141" s="41"/>
      <c r="F141" s="41"/>
      <c r="G141" s="41"/>
      <c r="H141" s="41"/>
      <c r="I141" s="41"/>
      <c r="J141" s="41"/>
      <c r="K141" s="41"/>
      <c r="L141" s="41"/>
      <c r="M141" s="41"/>
      <c r="N141" s="41"/>
      <c r="O141" s="41"/>
    </row>
    <row r="142" spans="1:25" ht="15" customHeight="1" x14ac:dyDescent="0.2">
      <c r="B142" s="42" t="s">
        <v>883</v>
      </c>
      <c r="C142" s="42"/>
      <c r="D142" s="42"/>
      <c r="E142" s="42"/>
      <c r="F142" s="42"/>
      <c r="G142" s="42"/>
      <c r="H142" s="42"/>
      <c r="I142" s="42"/>
      <c r="J142" s="42"/>
      <c r="K142" s="42"/>
      <c r="L142" s="42"/>
      <c r="M142" s="42"/>
      <c r="N142" s="42"/>
      <c r="O142" s="42"/>
    </row>
    <row r="143" spans="1:25" ht="15" customHeight="1" x14ac:dyDescent="0.2">
      <c r="B143" s="46" t="s">
        <v>884</v>
      </c>
      <c r="C143" s="48" t="s">
        <v>859</v>
      </c>
      <c r="D143" s="48"/>
      <c r="E143" s="48"/>
      <c r="F143" s="48"/>
      <c r="G143" s="48"/>
      <c r="H143" s="48"/>
      <c r="I143" s="47"/>
      <c r="J143" s="49" t="s">
        <v>860</v>
      </c>
      <c r="K143" s="49"/>
      <c r="L143" s="49"/>
      <c r="M143" s="49"/>
      <c r="N143" s="49"/>
      <c r="O143" s="49"/>
    </row>
    <row r="144" spans="1:25" ht="15" customHeight="1" x14ac:dyDescent="0.2">
      <c r="B144" s="46"/>
      <c r="C144" s="27" t="s">
        <v>12</v>
      </c>
      <c r="D144" s="27" t="s">
        <v>13</v>
      </c>
      <c r="E144" s="27" t="s">
        <v>10</v>
      </c>
      <c r="F144" s="27" t="s">
        <v>11</v>
      </c>
      <c r="G144" s="27" t="s">
        <v>14</v>
      </c>
      <c r="H144" s="27" t="s">
        <v>15</v>
      </c>
      <c r="I144" s="47"/>
      <c r="J144" s="30" t="s">
        <v>12</v>
      </c>
      <c r="K144" s="30" t="s">
        <v>13</v>
      </c>
      <c r="L144" s="30" t="s">
        <v>10</v>
      </c>
      <c r="M144" s="30" t="s">
        <v>11</v>
      </c>
      <c r="N144" s="30" t="s">
        <v>14</v>
      </c>
      <c r="O144" s="30" t="s">
        <v>15</v>
      </c>
    </row>
    <row r="145" spans="1:30" ht="13.5" customHeight="1" x14ac:dyDescent="0.2">
      <c r="B145" s="12" t="s">
        <v>159</v>
      </c>
      <c r="C145" s="29">
        <f>SUMIFS(أرشيف!X:X,أرشيف!Q:Q,B145)</f>
        <v>61</v>
      </c>
      <c r="D145" s="29">
        <f>SUMIFS(أرشيف!Y:Y,أرشيف!Q:Q,B145)</f>
        <v>0</v>
      </c>
      <c r="E145" s="29">
        <f>SUMIFS(أرشيف!Z:Z,أرشيف!Q:Q,B145)</f>
        <v>60</v>
      </c>
      <c r="F145" s="29">
        <f>SUMIFS(أرشيف!AA:AA,أرشيف!Q:Q,B145)</f>
        <v>1</v>
      </c>
      <c r="G145" s="29">
        <f>SUMIFS(أرشيف!AB:AB,أرشيف!Q:Q,B145)</f>
        <v>57</v>
      </c>
      <c r="H145" s="29">
        <f>SUMIFS(أرشيف!AC:AC,أرشيف!Q:Q,B145)</f>
        <v>4</v>
      </c>
      <c r="I145" s="47"/>
      <c r="J145" s="28">
        <f>SUMIFS(أرشيف!AE:AE,أرشيف!Q:Q,B145)</f>
        <v>74</v>
      </c>
      <c r="K145" s="28">
        <f>SUMIFS(أرشيف!AF:AF,أرشيف!Q:Q,B145)</f>
        <v>0</v>
      </c>
      <c r="L145" s="28">
        <f>SUMIFS(أرشيف!AG:AG,أرشيف!Q:Q,B145)</f>
        <v>74</v>
      </c>
      <c r="M145" s="28">
        <f>SUMIFS(أرشيف!AH:AH,أرشيف!Q:Q,B145)</f>
        <v>0</v>
      </c>
      <c r="N145" s="28">
        <f>SUMIFS(أرشيف!AI:AI,أرشيف!Q:Q,B145)</f>
        <v>71</v>
      </c>
      <c r="O145" s="28">
        <f>SUMIFS(أرشيف!AJ:AJ,أرشيف!Q:Q,B145)</f>
        <v>3</v>
      </c>
    </row>
    <row r="146" spans="1:30" ht="13.5" customHeight="1" x14ac:dyDescent="0.2">
      <c r="B146" s="12" t="s">
        <v>842</v>
      </c>
      <c r="C146" s="29">
        <f>SUMIFS(أرشيف!X:X,أرشيف!Q:Q,B146)</f>
        <v>8</v>
      </c>
      <c r="D146" s="29">
        <f>SUMIFS(أرشيف!Y:Y,أرشيف!Q:Q,B146)</f>
        <v>2</v>
      </c>
      <c r="E146" s="29">
        <f>SUMIFS(أرشيف!Z:Z,أرشيف!Q:Q,B146)</f>
        <v>10</v>
      </c>
      <c r="F146" s="29">
        <f>SUMIFS(أرشيف!AA:AA,أرشيف!Q:Q,B146)</f>
        <v>0</v>
      </c>
      <c r="G146" s="29">
        <f>SUMIFS(أرشيف!AB:AB,أرشيف!Q:Q,B146)</f>
        <v>8</v>
      </c>
      <c r="H146" s="29">
        <f>SUMIFS(أرشيف!AC:AC,أرشيف!Q:Q,B146)</f>
        <v>2</v>
      </c>
      <c r="I146" s="47"/>
      <c r="J146" s="28">
        <f>SUMIFS(أرشيف!AE:AE,أرشيف!Q:Q,B146)</f>
        <v>12</v>
      </c>
      <c r="K146" s="28">
        <f>SUMIFS(أرشيف!AF:AF,أرشيف!Q:Q,B146)</f>
        <v>0</v>
      </c>
      <c r="L146" s="28">
        <f>SUMIFS(أرشيف!AG:AG,أرشيف!Q:Q,B146)</f>
        <v>12</v>
      </c>
      <c r="M146" s="28">
        <f>SUMIFS(أرشيف!AH:AH,أرشيف!Q:Q,B146)</f>
        <v>0</v>
      </c>
      <c r="N146" s="28">
        <f>SUMIFS(أرشيف!AI:AI,أرشيف!Q:Q,B146)</f>
        <v>12</v>
      </c>
      <c r="O146" s="28">
        <f>SUMIFS(أرشيف!AJ:AJ,أرشيف!Q:Q,B146)</f>
        <v>0</v>
      </c>
    </row>
    <row r="147" spans="1:30" ht="13.5" customHeight="1" x14ac:dyDescent="0.2">
      <c r="B147" s="12" t="s">
        <v>844</v>
      </c>
      <c r="C147" s="29">
        <f>SUMIFS(أرشيف!X:X,أرشيف!Q:Q,B147)</f>
        <v>107</v>
      </c>
      <c r="D147" s="29">
        <f>SUMIFS(أرشيف!Y:Y,أرشيف!Q:Q,B147)</f>
        <v>2</v>
      </c>
      <c r="E147" s="29">
        <f>SUMIFS(أرشيف!Z:Z,أرشيف!Q:Q,B147)</f>
        <v>79</v>
      </c>
      <c r="F147" s="29">
        <f>SUMIFS(أرشيف!AA:AA,أرشيف!Q:Q,B147)</f>
        <v>30</v>
      </c>
      <c r="G147" s="29">
        <f>SUMIFS(أرشيف!AB:AB,أرشيف!Q:Q,B147)</f>
        <v>64</v>
      </c>
      <c r="H147" s="29">
        <f>SUMIFS(أرشيف!AC:AC,أرشيف!Q:Q,B147)</f>
        <v>45</v>
      </c>
      <c r="I147" s="47"/>
      <c r="J147" s="28">
        <f>SUMIFS(أرشيف!AE:AE,أرشيف!Q:Q,B147)</f>
        <v>76</v>
      </c>
      <c r="K147" s="28">
        <f>SUMIFS(أرشيف!AF:AF,أرشيف!Q:Q,B147)</f>
        <v>5</v>
      </c>
      <c r="L147" s="28">
        <f>SUMIFS(أرشيف!AG:AG,أرشيف!Q:Q,B147)</f>
        <v>72</v>
      </c>
      <c r="M147" s="28">
        <f>SUMIFS(أرشيف!AH:AH,أرشيف!Q:Q,B147)</f>
        <v>9</v>
      </c>
      <c r="N147" s="28">
        <f>SUMIFS(أرشيف!AI:AI,أرشيف!Q:Q,B147)</f>
        <v>75</v>
      </c>
      <c r="O147" s="28">
        <f>SUMIFS(أرشيف!AJ:AJ,أرشيف!Q:Q,B147)</f>
        <v>6</v>
      </c>
    </row>
    <row r="148" spans="1:30" ht="13.5" customHeight="1" x14ac:dyDescent="0.2">
      <c r="B148" s="12" t="s">
        <v>160</v>
      </c>
      <c r="C148" s="29">
        <f>SUMIFS(أرشيف!X:X,أرشيف!Q:Q,B148)</f>
        <v>106</v>
      </c>
      <c r="D148" s="29">
        <f>SUMIFS(أرشيف!Y:Y,أرشيف!Q:Q,B148)</f>
        <v>0</v>
      </c>
      <c r="E148" s="29">
        <f>SUMIFS(أرشيف!Z:Z,أرشيف!Q:Q,B148)</f>
        <v>96</v>
      </c>
      <c r="F148" s="29">
        <f>SUMIFS(أرشيف!AA:AA,أرشيف!Q:Q,B148)</f>
        <v>10</v>
      </c>
      <c r="G148" s="29">
        <f>SUMIFS(أرشيف!AB:AB,أرشيف!Q:Q,B148)</f>
        <v>90</v>
      </c>
      <c r="H148" s="29">
        <f>SUMIFS(أرشيف!AC:AC,أرشيف!Q:Q,B148)</f>
        <v>16</v>
      </c>
      <c r="I148" s="47"/>
      <c r="J148" s="28">
        <f>SUMIFS(أرشيف!AE:AE,أرشيف!Q:Q,B148)</f>
        <v>109</v>
      </c>
      <c r="K148" s="28">
        <f>SUMIFS(أرشيف!AF:AF,أرشيف!Q:Q,B148)</f>
        <v>0</v>
      </c>
      <c r="L148" s="28">
        <f>SUMIFS(أرشيف!AG:AG,أرشيف!Q:Q,B148)</f>
        <v>107</v>
      </c>
      <c r="M148" s="28">
        <f>SUMIFS(أرشيف!AH:AH,أرشيف!Q:Q,B148)</f>
        <v>2</v>
      </c>
      <c r="N148" s="28">
        <f>SUMIFS(أرشيف!AI:AI,أرشيف!Q:Q,B148)</f>
        <v>107</v>
      </c>
      <c r="O148" s="28">
        <f>SUMIFS(أرشيف!AJ:AJ,أرشيف!Q:Q,B148)</f>
        <v>2</v>
      </c>
    </row>
    <row r="149" spans="1:30" ht="13.5" customHeight="1" x14ac:dyDescent="0.2">
      <c r="B149" s="12" t="s">
        <v>843</v>
      </c>
      <c r="C149" s="29">
        <f>SUMIFS(أرشيف!X:X,أرشيف!Q:Q,B149)</f>
        <v>5</v>
      </c>
      <c r="D149" s="29">
        <f>SUMIFS(أرشيف!Y:Y,أرشيف!Q:Q,B149)</f>
        <v>0</v>
      </c>
      <c r="E149" s="29">
        <f>SUMIFS(أرشيف!Z:Z,أرشيف!Q:Q,B149)</f>
        <v>5</v>
      </c>
      <c r="F149" s="29">
        <f>SUMIFS(أرشيف!AA:AA,أرشيف!Q:Q,B149)</f>
        <v>0</v>
      </c>
      <c r="G149" s="29">
        <f>SUMIFS(أرشيف!AB:AB,أرشيف!Q:Q,B149)</f>
        <v>5</v>
      </c>
      <c r="H149" s="29">
        <f>SUMIFS(أرشيف!AC:AC,أرشيف!Q:Q,B149)</f>
        <v>0</v>
      </c>
      <c r="I149" s="47"/>
      <c r="J149" s="28">
        <f>SUMIFS(أرشيف!AE:AE,أرشيف!Q:Q,B149)</f>
        <v>15</v>
      </c>
      <c r="K149" s="28">
        <f>SUMIFS(أرشيف!AF:AF,أرشيف!Q:Q,B149)</f>
        <v>0</v>
      </c>
      <c r="L149" s="28">
        <f>SUMIFS(أرشيف!AG:AG,أرشيف!Q:Q,B149)</f>
        <v>15</v>
      </c>
      <c r="M149" s="28">
        <f>SUMIFS(أرشيف!AH:AH,أرشيف!Q:Q,B149)</f>
        <v>0</v>
      </c>
      <c r="N149" s="28">
        <f>SUMIFS(أرشيف!AI:AI,أرشيف!Q:Q,B149)</f>
        <v>15</v>
      </c>
      <c r="O149" s="28">
        <f>SUMIFS(أرشيف!AJ:AJ,أرشيف!Q:Q,B149)</f>
        <v>0</v>
      </c>
    </row>
    <row r="150" spans="1:30" ht="15" x14ac:dyDescent="0.2">
      <c r="B150" s="34" t="s">
        <v>8</v>
      </c>
      <c r="C150" s="35">
        <f t="shared" ref="C150:H150" si="10">SUM(C145:C149)</f>
        <v>287</v>
      </c>
      <c r="D150" s="35">
        <f t="shared" si="10"/>
        <v>4</v>
      </c>
      <c r="E150" s="35">
        <f t="shared" si="10"/>
        <v>250</v>
      </c>
      <c r="F150" s="35">
        <f t="shared" si="10"/>
        <v>41</v>
      </c>
      <c r="G150" s="35">
        <f t="shared" si="10"/>
        <v>224</v>
      </c>
      <c r="H150" s="35">
        <f t="shared" si="10"/>
        <v>67</v>
      </c>
      <c r="I150" s="47"/>
      <c r="J150" s="35">
        <f t="shared" ref="J150:O150" si="11">SUM(J145:J149)</f>
        <v>286</v>
      </c>
      <c r="K150" s="35">
        <f t="shared" si="11"/>
        <v>5</v>
      </c>
      <c r="L150" s="35">
        <f t="shared" si="11"/>
        <v>280</v>
      </c>
      <c r="M150" s="35">
        <f t="shared" si="11"/>
        <v>11</v>
      </c>
      <c r="N150" s="35">
        <f t="shared" si="11"/>
        <v>280</v>
      </c>
      <c r="O150" s="35">
        <f t="shared" si="11"/>
        <v>11</v>
      </c>
      <c r="X150" s="19"/>
      <c r="Y150" s="17"/>
    </row>
    <row r="151" spans="1:30" ht="42.75" customHeight="1" x14ac:dyDescent="0.2">
      <c r="I151" s="13"/>
      <c r="J151" s="16"/>
      <c r="X151" s="19"/>
    </row>
    <row r="153" spans="1:30" ht="15" customHeight="1" x14ac:dyDescent="0.2">
      <c r="A153" s="9">
        <v>13</v>
      </c>
      <c r="B153" s="41" t="s">
        <v>751</v>
      </c>
      <c r="C153" s="41"/>
      <c r="D153" s="41"/>
      <c r="E153" s="41"/>
      <c r="F153" s="10"/>
      <c r="G153" s="10"/>
      <c r="H153" s="10"/>
    </row>
    <row r="154" spans="1:30" ht="15" customHeight="1" x14ac:dyDescent="0.2">
      <c r="B154" s="42" t="s">
        <v>986</v>
      </c>
      <c r="C154" s="42"/>
      <c r="D154" s="42"/>
      <c r="E154" s="42"/>
      <c r="F154" s="10"/>
      <c r="G154" s="10"/>
      <c r="H154" s="10"/>
    </row>
    <row r="155" spans="1:30" ht="30.75" customHeight="1" x14ac:dyDescent="0.2">
      <c r="B155" s="11" t="s">
        <v>866</v>
      </c>
      <c r="C155" s="11" t="s">
        <v>858</v>
      </c>
      <c r="D155" s="27" t="s">
        <v>859</v>
      </c>
      <c r="E155" s="30" t="s">
        <v>860</v>
      </c>
      <c r="AC155" s="9" t="s">
        <v>866</v>
      </c>
      <c r="AD155" s="9" t="s">
        <v>859</v>
      </c>
    </row>
    <row r="156" spans="1:30" ht="13.5" customHeight="1" x14ac:dyDescent="0.2">
      <c r="B156" s="12" t="s">
        <v>846</v>
      </c>
      <c r="C156" s="14">
        <f>COUNTIFS(أرشيف!S:S,B156)</f>
        <v>19</v>
      </c>
      <c r="D156" s="29">
        <f>SUMIFS(أرشيف!U:U,أرشيف!S:S,B156)</f>
        <v>49</v>
      </c>
      <c r="E156" s="28">
        <f>SUMIFS(أرشيف!V:V,أرشيف!S:S,B156)</f>
        <v>61</v>
      </c>
      <c r="AC156" s="9" t="s">
        <v>846</v>
      </c>
      <c r="AD156" s="9">
        <v>49</v>
      </c>
    </row>
    <row r="157" spans="1:30" ht="13.5" customHeight="1" x14ac:dyDescent="0.2">
      <c r="B157" s="12" t="s">
        <v>847</v>
      </c>
      <c r="C157" s="14">
        <f>COUNTIFS(أرشيف!S:S,B157)</f>
        <v>10</v>
      </c>
      <c r="D157" s="29">
        <f>SUMIFS(أرشيف!U:U,أرشيف!S:S,B157)</f>
        <v>85</v>
      </c>
      <c r="E157" s="28">
        <f>SUMIFS(أرشيف!V:V,أرشيف!S:S,B157)</f>
        <v>70</v>
      </c>
      <c r="AC157" s="9" t="s">
        <v>847</v>
      </c>
      <c r="AD157" s="9">
        <v>85</v>
      </c>
    </row>
    <row r="158" spans="1:30" ht="13.5" customHeight="1" x14ac:dyDescent="0.2">
      <c r="B158" s="12" t="s">
        <v>845</v>
      </c>
      <c r="C158" s="14">
        <f>COUNTIFS(أرشيف!S:S,B158)</f>
        <v>5</v>
      </c>
      <c r="D158" s="29">
        <f>SUMIFS(أرشيف!U:U,أرشيف!S:S,B158)</f>
        <v>24</v>
      </c>
      <c r="E158" s="28">
        <f>SUMIFS(أرشيف!V:V,أرشيف!S:S,B158)</f>
        <v>46</v>
      </c>
      <c r="AC158" s="9" t="s">
        <v>845</v>
      </c>
      <c r="AD158" s="9">
        <v>24</v>
      </c>
    </row>
    <row r="159" spans="1:30" ht="13.5" customHeight="1" x14ac:dyDescent="0.2">
      <c r="B159" s="12" t="s">
        <v>850</v>
      </c>
      <c r="C159" s="14">
        <f>COUNTIFS(أرشيف!S:S,B159)</f>
        <v>11</v>
      </c>
      <c r="D159" s="29">
        <f>SUMIFS(أرشيف!U:U,أرشيف!S:S,B159)</f>
        <v>57</v>
      </c>
      <c r="E159" s="28">
        <f>SUMIFS(أرشيف!V:V,أرشيف!S:S,B159)</f>
        <v>54</v>
      </c>
      <c r="AC159" s="9" t="s">
        <v>850</v>
      </c>
      <c r="AD159" s="9">
        <v>57</v>
      </c>
    </row>
    <row r="160" spans="1:30" ht="13.5" customHeight="1" x14ac:dyDescent="0.2">
      <c r="B160" s="12" t="s">
        <v>853</v>
      </c>
      <c r="C160" s="14">
        <f>COUNTIFS(أرشيف!S:S,B160)</f>
        <v>5</v>
      </c>
      <c r="D160" s="29">
        <f>SUMIFS(أرشيف!U:U,أرشيف!S:S,B160)</f>
        <v>12</v>
      </c>
      <c r="E160" s="28">
        <f>SUMIFS(أرشيف!V:V,أرشيف!S:S,B160)</f>
        <v>23</v>
      </c>
      <c r="AC160" s="9" t="s">
        <v>853</v>
      </c>
      <c r="AD160" s="9">
        <v>12</v>
      </c>
    </row>
    <row r="161" spans="1:30" ht="13.5" customHeight="1" x14ac:dyDescent="0.2">
      <c r="B161" s="12" t="s">
        <v>849</v>
      </c>
      <c r="C161" s="14">
        <f>COUNTIFS(أرشيف!S:S,B161)</f>
        <v>28</v>
      </c>
      <c r="D161" s="29">
        <f>SUMIFS(أرشيف!U:U,أرشيف!S:S,B161)</f>
        <v>64</v>
      </c>
      <c r="E161" s="28">
        <f>SUMIFS(أرشيف!V:V,أرشيف!S:S,B161)</f>
        <v>37</v>
      </c>
      <c r="AC161" s="9" t="s">
        <v>849</v>
      </c>
      <c r="AD161" s="9">
        <v>64</v>
      </c>
    </row>
    <row r="162" spans="1:30" ht="15" x14ac:dyDescent="0.2">
      <c r="B162" s="34" t="s">
        <v>8</v>
      </c>
      <c r="C162" s="35">
        <f>SUM(C156:C161)</f>
        <v>78</v>
      </c>
      <c r="D162" s="35">
        <f>SUM(D156:D161)</f>
        <v>291</v>
      </c>
      <c r="E162" s="35">
        <f>SUM(E156:E161)</f>
        <v>291</v>
      </c>
      <c r="X162" s="19"/>
      <c r="Y162" s="17"/>
    </row>
    <row r="163" spans="1:30" ht="42.75" customHeight="1" x14ac:dyDescent="0.2">
      <c r="I163" s="13"/>
      <c r="J163" s="16"/>
      <c r="X163" s="19"/>
    </row>
    <row r="165" spans="1:30" ht="15" customHeight="1" x14ac:dyDescent="0.2">
      <c r="A165" s="9">
        <v>14</v>
      </c>
      <c r="B165" s="41" t="s">
        <v>751</v>
      </c>
      <c r="C165" s="41"/>
      <c r="D165" s="41"/>
      <c r="E165" s="41"/>
      <c r="F165" s="41"/>
      <c r="G165" s="41"/>
      <c r="H165" s="41"/>
      <c r="I165" s="41"/>
      <c r="J165" s="41"/>
      <c r="K165" s="41"/>
      <c r="L165" s="41"/>
      <c r="M165" s="41"/>
      <c r="N165" s="41"/>
      <c r="O165" s="41"/>
    </row>
    <row r="166" spans="1:30" ht="15" customHeight="1" x14ac:dyDescent="0.2">
      <c r="B166" s="42" t="s">
        <v>987</v>
      </c>
      <c r="C166" s="42"/>
      <c r="D166" s="42"/>
      <c r="E166" s="42"/>
      <c r="F166" s="42"/>
      <c r="G166" s="42"/>
      <c r="H166" s="42"/>
      <c r="I166" s="42"/>
      <c r="J166" s="42"/>
      <c r="K166" s="42"/>
      <c r="L166" s="42"/>
      <c r="M166" s="42"/>
      <c r="N166" s="42"/>
      <c r="O166" s="42"/>
    </row>
    <row r="167" spans="1:30" ht="15" customHeight="1" x14ac:dyDescent="0.2">
      <c r="B167" s="46" t="s">
        <v>882</v>
      </c>
      <c r="C167" s="48" t="s">
        <v>859</v>
      </c>
      <c r="D167" s="48"/>
      <c r="E167" s="48"/>
      <c r="F167" s="48"/>
      <c r="G167" s="48"/>
      <c r="H167" s="48"/>
      <c r="I167" s="47"/>
      <c r="J167" s="49" t="s">
        <v>860</v>
      </c>
      <c r="K167" s="49"/>
      <c r="L167" s="49"/>
      <c r="M167" s="49"/>
      <c r="N167" s="49"/>
      <c r="O167" s="49"/>
    </row>
    <row r="168" spans="1:30" ht="15" customHeight="1" x14ac:dyDescent="0.2">
      <c r="B168" s="46"/>
      <c r="C168" s="27" t="s">
        <v>12</v>
      </c>
      <c r="D168" s="27" t="s">
        <v>13</v>
      </c>
      <c r="E168" s="27" t="s">
        <v>10</v>
      </c>
      <c r="F168" s="27" t="s">
        <v>11</v>
      </c>
      <c r="G168" s="27" t="s">
        <v>14</v>
      </c>
      <c r="H168" s="27" t="s">
        <v>15</v>
      </c>
      <c r="I168" s="47"/>
      <c r="J168" s="30" t="s">
        <v>12</v>
      </c>
      <c r="K168" s="30" t="s">
        <v>13</v>
      </c>
      <c r="L168" s="30" t="s">
        <v>10</v>
      </c>
      <c r="M168" s="30" t="s">
        <v>11</v>
      </c>
      <c r="N168" s="30" t="s">
        <v>14</v>
      </c>
      <c r="O168" s="30" t="s">
        <v>15</v>
      </c>
    </row>
    <row r="169" spans="1:30" ht="13.5" customHeight="1" x14ac:dyDescent="0.2">
      <c r="B169" s="12" t="s">
        <v>846</v>
      </c>
      <c r="C169" s="29">
        <f>SUMIFS(أرشيف!X:X,أرشيف!S:S,B169)</f>
        <v>47</v>
      </c>
      <c r="D169" s="29">
        <f>SUMIFS(أرشيف!Y:Y,أرشيف!S:S,B169)</f>
        <v>2</v>
      </c>
      <c r="E169" s="29">
        <f>SUMIFS(أرشيف!Z:Z,أرشيف!S:S,B169)</f>
        <v>41</v>
      </c>
      <c r="F169" s="29">
        <f>SUMIFS(أرشيف!AA:AA,أرشيف!S:S,B169)</f>
        <v>8</v>
      </c>
      <c r="G169" s="29">
        <f>SUMIFS(أرشيف!AB:AB,أرشيف!S:S,B169)</f>
        <v>29</v>
      </c>
      <c r="H169" s="29">
        <f>SUMIFS(أرشيف!AC:AC,أرشيف!S:S,B169)</f>
        <v>20</v>
      </c>
      <c r="I169" s="47"/>
      <c r="J169" s="28">
        <f>SUMIFS(أرشيف!AE:AE,أرشيف!S:S,B169)</f>
        <v>56</v>
      </c>
      <c r="K169" s="28">
        <f>SUMIFS(أرشيف!AF:AF,أرشيف!S:S,B169)</f>
        <v>5</v>
      </c>
      <c r="L169" s="28">
        <f>SUMIFS(أرشيف!AG:AG,أرشيف!S:S,B169)</f>
        <v>59</v>
      </c>
      <c r="M169" s="28">
        <f>SUMIFS(أرشيف!AH:AH,أرشيف!S:S,B169)</f>
        <v>2</v>
      </c>
      <c r="N169" s="28">
        <f>SUMIFS(أرشيف!AI:AI,أرشيف!S:S,B169)</f>
        <v>55</v>
      </c>
      <c r="O169" s="28">
        <f>SUMIFS(أرشيف!AJ:AJ,أرشيف!S:S,B169)</f>
        <v>6</v>
      </c>
    </row>
    <row r="170" spans="1:30" ht="13.5" customHeight="1" x14ac:dyDescent="0.2">
      <c r="B170" s="12" t="s">
        <v>847</v>
      </c>
      <c r="C170" s="29">
        <f>SUMIFS(أرشيف!X:X,أرشيف!S:S,B170)</f>
        <v>84</v>
      </c>
      <c r="D170" s="29">
        <f>SUMIFS(أرشيف!Y:Y,أرشيف!S:S,B170)</f>
        <v>1</v>
      </c>
      <c r="E170" s="29">
        <f>SUMIFS(أرشيف!Z:Z,أرشيف!S:S,B170)</f>
        <v>67</v>
      </c>
      <c r="F170" s="29">
        <f>SUMIFS(أرشيف!AA:AA,أرشيف!S:S,B170)</f>
        <v>18</v>
      </c>
      <c r="G170" s="29">
        <f>SUMIFS(أرشيف!AB:AB,أرشيف!S:S,B170)</f>
        <v>61</v>
      </c>
      <c r="H170" s="29">
        <f>SUMIFS(أرشيف!AC:AC,أرشيف!S:S,B170)</f>
        <v>24</v>
      </c>
      <c r="I170" s="47"/>
      <c r="J170" s="28">
        <f>SUMIFS(أرشيف!AE:AE,أرشيف!S:S,B170)</f>
        <v>70</v>
      </c>
      <c r="K170" s="28">
        <f>SUMIFS(أرشيف!AF:AF,أرشيف!S:S,B170)</f>
        <v>0</v>
      </c>
      <c r="L170" s="28">
        <f>SUMIFS(أرشيف!AG:AG,أرشيف!S:S,B170)</f>
        <v>64</v>
      </c>
      <c r="M170" s="28">
        <f>SUMIFS(أرشيف!AH:AH,أرشيف!S:S,B170)</f>
        <v>6</v>
      </c>
      <c r="N170" s="28">
        <f>SUMIFS(أرشيف!AI:AI,أرشيف!S:S,B170)</f>
        <v>68</v>
      </c>
      <c r="O170" s="28">
        <f>SUMIFS(أرشيف!AJ:AJ,أرشيف!S:S,B170)</f>
        <v>2</v>
      </c>
    </row>
    <row r="171" spans="1:30" ht="13.5" customHeight="1" x14ac:dyDescent="0.2">
      <c r="B171" s="12" t="s">
        <v>845</v>
      </c>
      <c r="C171" s="29">
        <f>SUMIFS(أرشيف!X:X,أرشيف!S:S,B171)</f>
        <v>24</v>
      </c>
      <c r="D171" s="29">
        <f>SUMIFS(أرشيف!Y:Y,أرشيف!S:S,B171)</f>
        <v>0</v>
      </c>
      <c r="E171" s="29">
        <f>SUMIFS(أرشيف!Z:Z,أرشيف!S:S,B171)</f>
        <v>19</v>
      </c>
      <c r="F171" s="29">
        <f>SUMIFS(أرشيف!AA:AA,أرشيف!S:S,B171)</f>
        <v>5</v>
      </c>
      <c r="G171" s="29">
        <f>SUMIFS(أرشيف!AB:AB,أرشيف!S:S,B171)</f>
        <v>17</v>
      </c>
      <c r="H171" s="29">
        <f>SUMIFS(أرشيف!AC:AC,أرشيف!S:S,B171)</f>
        <v>7</v>
      </c>
      <c r="I171" s="47"/>
      <c r="J171" s="28">
        <f>SUMIFS(أرشيف!AE:AE,أرشيف!S:S,B171)</f>
        <v>46</v>
      </c>
      <c r="K171" s="28">
        <f>SUMIFS(أرشيف!AF:AF,أرشيف!S:S,B171)</f>
        <v>0</v>
      </c>
      <c r="L171" s="28">
        <f>SUMIFS(أرشيف!AG:AG,أرشيف!S:S,B171)</f>
        <v>45</v>
      </c>
      <c r="M171" s="28">
        <f>SUMIFS(أرشيف!AH:AH,أرشيف!S:S,B171)</f>
        <v>1</v>
      </c>
      <c r="N171" s="28">
        <f>SUMIFS(أرشيف!AI:AI,أرشيف!S:S,B171)</f>
        <v>45</v>
      </c>
      <c r="O171" s="28">
        <f>SUMIFS(أرشيف!AJ:AJ,أرشيف!S:S,B171)</f>
        <v>1</v>
      </c>
    </row>
    <row r="172" spans="1:30" ht="13.5" customHeight="1" x14ac:dyDescent="0.2">
      <c r="B172" s="12" t="s">
        <v>850</v>
      </c>
      <c r="C172" s="29">
        <f>SUMIFS(أرشيف!X:X,أرشيف!S:S,B172)</f>
        <v>56</v>
      </c>
      <c r="D172" s="29">
        <f>SUMIFS(أرشيف!Y:Y,أرشيف!S:S,B172)</f>
        <v>1</v>
      </c>
      <c r="E172" s="29">
        <f>SUMIFS(أرشيف!Z:Z,أرشيف!S:S,B172)</f>
        <v>56</v>
      </c>
      <c r="F172" s="29">
        <f>SUMIFS(أرشيف!AA:AA,أرشيف!S:S,B172)</f>
        <v>1</v>
      </c>
      <c r="G172" s="29">
        <f>SUMIFS(أرشيف!AB:AB,أرشيف!S:S,B172)</f>
        <v>51</v>
      </c>
      <c r="H172" s="29">
        <f>SUMIFS(أرشيف!AC:AC,أرشيف!S:S,B172)</f>
        <v>6</v>
      </c>
      <c r="I172" s="47"/>
      <c r="J172" s="28">
        <f>SUMIFS(أرشيف!AE:AE,أرشيف!S:S,B172)</f>
        <v>54</v>
      </c>
      <c r="K172" s="28">
        <f>SUMIFS(أرشيف!AF:AF,أرشيف!S:S,B172)</f>
        <v>0</v>
      </c>
      <c r="L172" s="28">
        <f>SUMIFS(أرشيف!AG:AG,أرشيف!S:S,B172)</f>
        <v>54</v>
      </c>
      <c r="M172" s="28">
        <f>SUMIFS(أرشيف!AH:AH,أرشيف!S:S,B172)</f>
        <v>0</v>
      </c>
      <c r="N172" s="28">
        <f>SUMIFS(أرشيف!AI:AI,أرشيف!S:S,B172)</f>
        <v>54</v>
      </c>
      <c r="O172" s="28">
        <f>SUMIFS(أرشيف!AJ:AJ,أرشيف!S:S,B172)</f>
        <v>0</v>
      </c>
    </row>
    <row r="173" spans="1:30" ht="13.5" customHeight="1" x14ac:dyDescent="0.2">
      <c r="B173" s="12" t="s">
        <v>853</v>
      </c>
      <c r="C173" s="29">
        <f>SUMIFS(أرشيف!X:X,أرشيف!S:S,B173)</f>
        <v>12</v>
      </c>
      <c r="D173" s="29">
        <f>SUMIFS(أرشيف!Y:Y,أرشيف!S:S,B173)</f>
        <v>0</v>
      </c>
      <c r="E173" s="29">
        <f>SUMIFS(أرشيف!Z:Z,أرشيف!S:S,B173)</f>
        <v>12</v>
      </c>
      <c r="F173" s="29">
        <f>SUMIFS(أرشيف!AA:AA,أرشيف!S:S,B173)</f>
        <v>0</v>
      </c>
      <c r="G173" s="29">
        <f>SUMIFS(أرشيف!AB:AB,أرشيف!S:S,B173)</f>
        <v>12</v>
      </c>
      <c r="H173" s="29">
        <f>SUMIFS(أرشيف!AC:AC,أرشيف!S:S,B173)</f>
        <v>0</v>
      </c>
      <c r="I173" s="47"/>
      <c r="J173" s="28">
        <f>SUMIFS(أرشيف!AE:AE,أرشيف!S:S,B173)</f>
        <v>23</v>
      </c>
      <c r="K173" s="28">
        <f>SUMIFS(أرشيف!AF:AF,أرشيف!S:S,B173)</f>
        <v>0</v>
      </c>
      <c r="L173" s="28">
        <f>SUMIFS(أرشيف!AG:AG,أرشيف!S:S,B173)</f>
        <v>23</v>
      </c>
      <c r="M173" s="28">
        <f>SUMIFS(أرشيف!AH:AH,أرشيف!S:S,B173)</f>
        <v>0</v>
      </c>
      <c r="N173" s="28">
        <f>SUMIFS(أرشيف!AI:AI,أرشيف!S:S,B173)</f>
        <v>23</v>
      </c>
      <c r="O173" s="28">
        <f>SUMIFS(أرشيف!AJ:AJ,أرشيف!S:S,B173)</f>
        <v>0</v>
      </c>
    </row>
    <row r="174" spans="1:30" ht="13.5" customHeight="1" x14ac:dyDescent="0.2">
      <c r="B174" s="12" t="s">
        <v>849</v>
      </c>
      <c r="C174" s="29">
        <f>SUMIFS(أرشيف!X:X,أرشيف!S:S,B174)</f>
        <v>64</v>
      </c>
      <c r="D174" s="29">
        <f>SUMIFS(أرشيف!Y:Y,أرشيف!S:S,B174)</f>
        <v>0</v>
      </c>
      <c r="E174" s="29">
        <f>SUMIFS(أرشيف!Z:Z,أرشيف!S:S,B174)</f>
        <v>55</v>
      </c>
      <c r="F174" s="29">
        <f>SUMIFS(أرشيف!AA:AA,أرشيف!S:S,B174)</f>
        <v>9</v>
      </c>
      <c r="G174" s="29">
        <f>SUMIFS(أرشيف!AB:AB,أرشيف!S:S,B174)</f>
        <v>54</v>
      </c>
      <c r="H174" s="29">
        <f>SUMIFS(أرشيف!AC:AC,أرشيف!S:S,B174)</f>
        <v>10</v>
      </c>
      <c r="I174" s="47"/>
      <c r="J174" s="28">
        <f>SUMIFS(أرشيف!AE:AE,أرشيف!S:S,B174)</f>
        <v>37</v>
      </c>
      <c r="K174" s="28">
        <f>SUMIFS(أرشيف!AF:AF,أرشيف!S:S,B174)</f>
        <v>0</v>
      </c>
      <c r="L174" s="28">
        <f>SUMIFS(أرشيف!AG:AG,أرشيف!S:S,B174)</f>
        <v>35</v>
      </c>
      <c r="M174" s="28">
        <f>SUMIFS(أرشيف!AH:AH,أرشيف!S:S,B174)</f>
        <v>2</v>
      </c>
      <c r="N174" s="28">
        <f>SUMIFS(أرشيف!AI:AI,أرشيف!S:S,B174)</f>
        <v>35</v>
      </c>
      <c r="O174" s="28">
        <f>SUMIFS(أرشيف!AJ:AJ,أرشيف!S:S,B174)</f>
        <v>2</v>
      </c>
    </row>
    <row r="175" spans="1:30" ht="15" x14ac:dyDescent="0.2">
      <c r="B175" s="34" t="s">
        <v>8</v>
      </c>
      <c r="C175" s="35">
        <f t="shared" ref="C175:H175" si="12">SUM(C169:C174)</f>
        <v>287</v>
      </c>
      <c r="D175" s="35">
        <f t="shared" si="12"/>
        <v>4</v>
      </c>
      <c r="E175" s="35">
        <f t="shared" si="12"/>
        <v>250</v>
      </c>
      <c r="F175" s="35">
        <f t="shared" si="12"/>
        <v>41</v>
      </c>
      <c r="G175" s="35">
        <f t="shared" si="12"/>
        <v>224</v>
      </c>
      <c r="H175" s="35">
        <f t="shared" si="12"/>
        <v>67</v>
      </c>
      <c r="I175" s="47"/>
      <c r="J175" s="35">
        <f t="shared" ref="J175:O175" si="13">SUM(J169:J174)</f>
        <v>286</v>
      </c>
      <c r="K175" s="35">
        <f t="shared" si="13"/>
        <v>5</v>
      </c>
      <c r="L175" s="35">
        <f t="shared" si="13"/>
        <v>280</v>
      </c>
      <c r="M175" s="35">
        <f t="shared" si="13"/>
        <v>11</v>
      </c>
      <c r="N175" s="35">
        <f t="shared" si="13"/>
        <v>280</v>
      </c>
      <c r="O175" s="35">
        <f t="shared" si="13"/>
        <v>11</v>
      </c>
      <c r="X175" s="19"/>
      <c r="Y175" s="17"/>
    </row>
    <row r="176" spans="1:30" ht="42.75" customHeight="1" x14ac:dyDescent="0.2">
      <c r="I176" s="13"/>
      <c r="J176" s="16"/>
      <c r="X176" s="19"/>
    </row>
    <row r="178" spans="1:25" ht="15" customHeight="1" x14ac:dyDescent="0.2">
      <c r="A178" s="9">
        <v>15</v>
      </c>
      <c r="B178" s="41" t="s">
        <v>751</v>
      </c>
      <c r="C178" s="41"/>
      <c r="D178" s="41"/>
      <c r="E178" s="41"/>
      <c r="F178" s="10"/>
      <c r="G178" s="10"/>
      <c r="H178" s="10"/>
    </row>
    <row r="179" spans="1:25" ht="15" customHeight="1" x14ac:dyDescent="0.2">
      <c r="B179" s="42" t="s">
        <v>879</v>
      </c>
      <c r="C179" s="42"/>
      <c r="D179" s="42"/>
      <c r="E179" s="42"/>
      <c r="F179" s="10"/>
      <c r="G179" s="10"/>
      <c r="H179" s="10"/>
    </row>
    <row r="180" spans="1:25" ht="30.75" customHeight="1" x14ac:dyDescent="0.2">
      <c r="B180" s="11" t="s">
        <v>867</v>
      </c>
      <c r="C180" s="11" t="s">
        <v>858</v>
      </c>
      <c r="D180" s="27" t="s">
        <v>859</v>
      </c>
      <c r="E180" s="30" t="s">
        <v>860</v>
      </c>
    </row>
    <row r="181" spans="1:25" ht="13.5" customHeight="1" x14ac:dyDescent="0.2">
      <c r="B181" s="12" t="s">
        <v>34</v>
      </c>
      <c r="C181" s="14">
        <f>COUNTIFS(أرشيف!AL:AL,B181)</f>
        <v>16</v>
      </c>
      <c r="D181" s="29">
        <f>SUMIFS(أرشيف!U:U,أرشيف!AL:AL,B181)</f>
        <v>148</v>
      </c>
      <c r="E181" s="28">
        <f>SUMIFS(أرشيف!V:V,أرشيف!AL:AL,B181)</f>
        <v>143</v>
      </c>
    </row>
    <row r="182" spans="1:25" ht="13.5" customHeight="1" x14ac:dyDescent="0.2">
      <c r="B182" s="12" t="s">
        <v>509</v>
      </c>
      <c r="C182" s="14">
        <f>COUNTIFS(أرشيف!AL:AL,B182)</f>
        <v>62</v>
      </c>
      <c r="D182" s="29">
        <f>SUMIFS(أرشيف!U:U,أرشيف!AL:AL,B182)</f>
        <v>143</v>
      </c>
      <c r="E182" s="28">
        <f>SUMIFS(أرشيف!V:V,أرشيف!AL:AL,B182)</f>
        <v>148</v>
      </c>
    </row>
    <row r="183" spans="1:25" ht="15" x14ac:dyDescent="0.2">
      <c r="B183" s="34" t="s">
        <v>8</v>
      </c>
      <c r="C183" s="35">
        <f>SUM(C181:C182)</f>
        <v>78</v>
      </c>
      <c r="D183" s="35">
        <f>SUM(D181:D182)</f>
        <v>291</v>
      </c>
      <c r="E183" s="35">
        <f>SUM(E181:E182)</f>
        <v>291</v>
      </c>
      <c r="X183" s="19"/>
      <c r="Y183" s="17"/>
    </row>
    <row r="184" spans="1:25" ht="42.75" customHeight="1" x14ac:dyDescent="0.2">
      <c r="I184" s="13"/>
      <c r="J184" s="16"/>
      <c r="X184" s="19"/>
    </row>
    <row r="186" spans="1:25" ht="15" customHeight="1" x14ac:dyDescent="0.2">
      <c r="A186" s="9">
        <v>16</v>
      </c>
      <c r="B186" s="41" t="s">
        <v>751</v>
      </c>
      <c r="C186" s="41"/>
      <c r="D186" s="41"/>
      <c r="E186" s="41"/>
      <c r="F186" s="41"/>
      <c r="G186" s="41"/>
      <c r="H186" s="41"/>
      <c r="I186" s="41"/>
      <c r="J186" s="41"/>
      <c r="K186" s="41"/>
      <c r="L186" s="41"/>
      <c r="M186" s="41"/>
      <c r="N186" s="41"/>
      <c r="O186" s="41"/>
    </row>
    <row r="187" spans="1:25" ht="15" customHeight="1" x14ac:dyDescent="0.2">
      <c r="B187" s="42" t="s">
        <v>880</v>
      </c>
      <c r="C187" s="42"/>
      <c r="D187" s="42"/>
      <c r="E187" s="42"/>
      <c r="F187" s="42"/>
      <c r="G187" s="42"/>
      <c r="H187" s="42"/>
      <c r="I187" s="42"/>
      <c r="J187" s="42"/>
      <c r="K187" s="42"/>
      <c r="L187" s="42"/>
      <c r="M187" s="42"/>
      <c r="N187" s="42"/>
      <c r="O187" s="42"/>
    </row>
    <row r="188" spans="1:25" ht="18.75" customHeight="1" x14ac:dyDescent="0.2">
      <c r="B188" s="46" t="s">
        <v>881</v>
      </c>
      <c r="C188" s="48" t="s">
        <v>859</v>
      </c>
      <c r="D188" s="48"/>
      <c r="E188" s="48"/>
      <c r="F188" s="48"/>
      <c r="G188" s="48"/>
      <c r="H188" s="48"/>
      <c r="I188" s="47"/>
      <c r="J188" s="49" t="s">
        <v>860</v>
      </c>
      <c r="K188" s="49"/>
      <c r="L188" s="49"/>
      <c r="M188" s="49"/>
      <c r="N188" s="49"/>
      <c r="O188" s="49"/>
    </row>
    <row r="189" spans="1:25" ht="18" customHeight="1" x14ac:dyDescent="0.2">
      <c r="B189" s="46"/>
      <c r="C189" s="27" t="s">
        <v>12</v>
      </c>
      <c r="D189" s="27" t="s">
        <v>13</v>
      </c>
      <c r="E189" s="27" t="s">
        <v>10</v>
      </c>
      <c r="F189" s="27" t="s">
        <v>11</v>
      </c>
      <c r="G189" s="27" t="s">
        <v>14</v>
      </c>
      <c r="H189" s="27" t="s">
        <v>15</v>
      </c>
      <c r="I189" s="47"/>
      <c r="J189" s="30" t="s">
        <v>12</v>
      </c>
      <c r="K189" s="30" t="s">
        <v>13</v>
      </c>
      <c r="L189" s="30" t="s">
        <v>10</v>
      </c>
      <c r="M189" s="30" t="s">
        <v>11</v>
      </c>
      <c r="N189" s="30" t="s">
        <v>14</v>
      </c>
      <c r="O189" s="30" t="s">
        <v>15</v>
      </c>
    </row>
    <row r="190" spans="1:25" ht="13.5" customHeight="1" x14ac:dyDescent="0.2">
      <c r="B190" s="12" t="s">
        <v>34</v>
      </c>
      <c r="C190" s="29">
        <f>SUMIFS(أرشيف!X:X,أرشيف!AL:AL,B190)</f>
        <v>148</v>
      </c>
      <c r="D190" s="29">
        <f>SUMIFS(أرشيف!Y:Y,أرشيف!AL:AL,B190)</f>
        <v>0</v>
      </c>
      <c r="E190" s="29">
        <f>SUMIFS(أرشيف!Z:Z,أرشيف!AL:AL,B190)</f>
        <v>126</v>
      </c>
      <c r="F190" s="29">
        <f>SUMIFS(أرشيف!AA:AA,أرشيف!AL:AL,B190)</f>
        <v>22</v>
      </c>
      <c r="G190" s="29">
        <f>SUMIFS(أرشيف!AB:AB,أرشيف!AL:AL,B190)</f>
        <v>116</v>
      </c>
      <c r="H190" s="29">
        <f>SUMIFS(أرشيف!AC:AC,أرشيف!AL:AL,B190)</f>
        <v>32</v>
      </c>
      <c r="I190" s="47"/>
      <c r="J190" s="29">
        <f>SUMIFS(أرشيف!AE:AE,أرشيف!AL:AL,B190)</f>
        <v>143</v>
      </c>
      <c r="K190" s="29">
        <f>SUMIFS(أرشيف!AF:AF,أرشيف!AL:AL,B190)</f>
        <v>0</v>
      </c>
      <c r="L190" s="29">
        <f>SUMIFS(أرشيف!AG:AG,أرشيف!AL:AL,B190)</f>
        <v>136</v>
      </c>
      <c r="M190" s="29">
        <f>SUMIFS(أرشيف!AH:AH,أرشيف!AL:AL,B190)</f>
        <v>7</v>
      </c>
      <c r="N190" s="29">
        <f>SUMIFS(أرشيف!AI:AI,أرشيف!AL:AL,B190)</f>
        <v>137</v>
      </c>
      <c r="O190" s="29">
        <f>SUMIFS(أرشيف!AJ:AJ,أرشيف!AL:AL,B190)</f>
        <v>6</v>
      </c>
    </row>
    <row r="191" spans="1:25" ht="13.5" customHeight="1" x14ac:dyDescent="0.2">
      <c r="B191" s="12" t="s">
        <v>509</v>
      </c>
      <c r="C191" s="29">
        <f>SUMIFS(أرشيف!X:X,أرشيف!AL:AL,B191)</f>
        <v>139</v>
      </c>
      <c r="D191" s="29">
        <f>SUMIFS(أرشيف!Y:Y,أرشيف!AL:AL,B191)</f>
        <v>4</v>
      </c>
      <c r="E191" s="29">
        <f>SUMIFS(أرشيف!Z:Z,أرشيف!AL:AL,B191)</f>
        <v>124</v>
      </c>
      <c r="F191" s="29">
        <f>SUMIFS(أرشيف!AA:AA,أرشيف!AL:AL,B191)</f>
        <v>19</v>
      </c>
      <c r="G191" s="29">
        <f>SUMIFS(أرشيف!AB:AB,أرشيف!AL:AL,B191)</f>
        <v>108</v>
      </c>
      <c r="H191" s="29">
        <f>SUMIFS(أرشيف!AC:AC,أرشيف!AL:AL,B191)</f>
        <v>35</v>
      </c>
      <c r="I191" s="47"/>
      <c r="J191" s="29">
        <f>SUMIFS(أرشيف!AE:AE,أرشيف!AL:AL,B191)</f>
        <v>143</v>
      </c>
      <c r="K191" s="29">
        <f>SUMIFS(أرشيف!AF:AF,أرشيف!AL:AL,B191)</f>
        <v>5</v>
      </c>
      <c r="L191" s="29">
        <f>SUMIFS(أرشيف!AG:AG,أرشيف!AL:AL,B191)</f>
        <v>144</v>
      </c>
      <c r="M191" s="29">
        <f>SUMIFS(أرشيف!AH:AH,أرشيف!AL:AL,B191)</f>
        <v>4</v>
      </c>
      <c r="N191" s="29">
        <f>SUMIFS(أرشيف!AI:AI,أرشيف!AL:AL,B191)</f>
        <v>143</v>
      </c>
      <c r="O191" s="29">
        <f>SUMIFS(أرشيف!AJ:AJ,أرشيف!AL:AL,B191)</f>
        <v>5</v>
      </c>
    </row>
    <row r="192" spans="1:25" ht="15" x14ac:dyDescent="0.2">
      <c r="B192" s="34" t="s">
        <v>8</v>
      </c>
      <c r="C192" s="35">
        <f t="shared" ref="C192:H192" si="14">SUM(C190:C191)</f>
        <v>287</v>
      </c>
      <c r="D192" s="35">
        <f t="shared" si="14"/>
        <v>4</v>
      </c>
      <c r="E192" s="35">
        <f t="shared" si="14"/>
        <v>250</v>
      </c>
      <c r="F192" s="35">
        <f t="shared" si="14"/>
        <v>41</v>
      </c>
      <c r="G192" s="35">
        <f t="shared" si="14"/>
        <v>224</v>
      </c>
      <c r="H192" s="35">
        <f t="shared" si="14"/>
        <v>67</v>
      </c>
      <c r="I192" s="47"/>
      <c r="J192" s="35">
        <f t="shared" ref="J192:O192" si="15">SUM(J190:J191)</f>
        <v>286</v>
      </c>
      <c r="K192" s="35">
        <f t="shared" si="15"/>
        <v>5</v>
      </c>
      <c r="L192" s="35">
        <f t="shared" si="15"/>
        <v>280</v>
      </c>
      <c r="M192" s="35">
        <f t="shared" si="15"/>
        <v>11</v>
      </c>
      <c r="N192" s="35">
        <f t="shared" si="15"/>
        <v>280</v>
      </c>
      <c r="O192" s="35">
        <f t="shared" si="15"/>
        <v>11</v>
      </c>
      <c r="X192" s="19"/>
      <c r="Y192" s="17"/>
    </row>
    <row r="193" spans="1:25" ht="42.75" customHeight="1" x14ac:dyDescent="0.2">
      <c r="I193" s="13"/>
      <c r="J193" s="16"/>
      <c r="X193" s="19"/>
    </row>
    <row r="195" spans="1:25" ht="15" customHeight="1" x14ac:dyDescent="0.2">
      <c r="A195" s="9">
        <v>17</v>
      </c>
      <c r="B195" s="41" t="s">
        <v>751</v>
      </c>
      <c r="C195" s="41"/>
      <c r="D195" s="41"/>
      <c r="E195" s="41"/>
      <c r="F195" s="41"/>
      <c r="G195" s="41"/>
      <c r="H195" s="41"/>
      <c r="I195" s="41"/>
      <c r="J195" s="36"/>
      <c r="K195" s="37"/>
      <c r="L195" s="37"/>
      <c r="M195" s="37"/>
      <c r="N195" s="37"/>
      <c r="O195" s="37"/>
      <c r="P195" s="37"/>
      <c r="Q195" s="37"/>
    </row>
    <row r="196" spans="1:25" ht="15" customHeight="1" x14ac:dyDescent="0.2">
      <c r="B196" s="42" t="s">
        <v>889</v>
      </c>
      <c r="C196" s="42"/>
      <c r="D196" s="42"/>
      <c r="E196" s="42"/>
      <c r="F196" s="42"/>
      <c r="G196" s="42"/>
      <c r="H196" s="42"/>
      <c r="I196" s="42"/>
      <c r="J196" s="36"/>
      <c r="K196" s="37"/>
      <c r="L196" s="37"/>
      <c r="M196" s="37"/>
      <c r="N196" s="37"/>
      <c r="O196" s="37"/>
      <c r="P196" s="37"/>
      <c r="Q196" s="37"/>
    </row>
    <row r="197" spans="1:25" ht="30.75" customHeight="1" x14ac:dyDescent="0.2">
      <c r="B197" s="11" t="s">
        <v>890</v>
      </c>
      <c r="C197" s="26" t="s">
        <v>23</v>
      </c>
      <c r="D197" s="26" t="s">
        <v>69</v>
      </c>
      <c r="E197" s="26" t="s">
        <v>67</v>
      </c>
      <c r="F197" s="26" t="s">
        <v>834</v>
      </c>
      <c r="G197" s="26" t="s">
        <v>66</v>
      </c>
      <c r="H197" s="26" t="s">
        <v>77</v>
      </c>
      <c r="I197" s="34" t="s">
        <v>8</v>
      </c>
      <c r="J197" s="37"/>
      <c r="K197" s="37"/>
      <c r="L197" s="37"/>
      <c r="M197" s="37"/>
      <c r="N197" s="37"/>
      <c r="O197" s="37"/>
      <c r="P197" s="37"/>
      <c r="Q197" s="37"/>
    </row>
    <row r="198" spans="1:25" ht="13.5" customHeight="1" x14ac:dyDescent="0.2">
      <c r="B198" s="12" t="s">
        <v>759</v>
      </c>
      <c r="C198" s="29">
        <f>SUMIFS(أرشيف!U:U,أرشيف!C:C,B198,أرشيف!K:K,J198)</f>
        <v>24</v>
      </c>
      <c r="D198" s="29">
        <f>SUMIFS(أرشيف!U:U,أرشيف!C:C,B198,أرشيف!K:K,K198)</f>
        <v>0</v>
      </c>
      <c r="E198" s="29">
        <f>SUMIFS(أرشيف!U:U,أرشيف!C:C,B198,أرشيف!K:K,L198)</f>
        <v>0</v>
      </c>
      <c r="F198" s="29">
        <f>SUMIFS(أرشيف!U:U,أرشيف!C:C,B198,أرشيف!K:K,M198)</f>
        <v>0</v>
      </c>
      <c r="G198" s="29">
        <f>SUMIFS(أرشيف!U:U,أرشيف!C:C,B198,أرشيف!K:K,N198)</f>
        <v>0</v>
      </c>
      <c r="H198" s="29">
        <f>SUMIFS(أرشيف!U:U,أرشيف!C:C,B198,أرشيف!K:K,O198)</f>
        <v>0</v>
      </c>
      <c r="I198" s="35">
        <f>SUM(C198:H198)</f>
        <v>24</v>
      </c>
      <c r="J198" s="37" t="s">
        <v>23</v>
      </c>
      <c r="K198" s="37" t="s">
        <v>69</v>
      </c>
      <c r="L198" s="37" t="s">
        <v>67</v>
      </c>
      <c r="M198" s="37" t="s">
        <v>834</v>
      </c>
      <c r="N198" s="37" t="s">
        <v>66</v>
      </c>
      <c r="O198" s="37" t="s">
        <v>77</v>
      </c>
      <c r="P198" s="37"/>
      <c r="Q198" s="37"/>
    </row>
    <row r="199" spans="1:25" ht="13.5" customHeight="1" x14ac:dyDescent="0.2">
      <c r="B199" s="12" t="s">
        <v>764</v>
      </c>
      <c r="C199" s="29">
        <f>SUMIFS(أرشيف!U:U,أرشيف!C:C,B199,أرشيف!K:K,J199)</f>
        <v>8</v>
      </c>
      <c r="D199" s="29">
        <f>SUMIFS(أرشيف!U:U,أرشيف!C:C,B199,أرشيف!K:K,K199)</f>
        <v>0</v>
      </c>
      <c r="E199" s="29">
        <f>SUMIFS(أرشيف!U:U,أرشيف!C:C,B199,أرشيف!K:K,L199)</f>
        <v>0</v>
      </c>
      <c r="F199" s="29">
        <f>SUMIFS(أرشيف!U:U,أرشيف!C:C,B199,أرشيف!K:K,M199)</f>
        <v>6</v>
      </c>
      <c r="G199" s="29">
        <f>SUMIFS(أرشيف!U:U,أرشيف!C:C,B199,أرشيف!K:K,N199)</f>
        <v>0</v>
      </c>
      <c r="H199" s="29">
        <f>SUMIFS(أرشيف!U:U,أرشيف!C:C,B199,أرشيف!K:K,O199)</f>
        <v>0</v>
      </c>
      <c r="I199" s="35">
        <f t="shared" ref="I199:I208" si="16">SUM(C199:H199)</f>
        <v>14</v>
      </c>
      <c r="J199" s="37" t="s">
        <v>23</v>
      </c>
      <c r="K199" s="37" t="s">
        <v>69</v>
      </c>
      <c r="L199" s="37" t="s">
        <v>67</v>
      </c>
      <c r="M199" s="37" t="s">
        <v>834</v>
      </c>
      <c r="N199" s="37" t="s">
        <v>66</v>
      </c>
      <c r="O199" s="37" t="s">
        <v>77</v>
      </c>
      <c r="P199" s="37"/>
      <c r="Q199" s="37"/>
    </row>
    <row r="200" spans="1:25" ht="13.5" customHeight="1" x14ac:dyDescent="0.2">
      <c r="B200" s="12" t="s">
        <v>760</v>
      </c>
      <c r="C200" s="29">
        <f>SUMIFS(أرشيف!U:U,أرشيف!C:C,B200,أرشيف!K:K,J200)</f>
        <v>14</v>
      </c>
      <c r="D200" s="29">
        <f>SUMIFS(أرشيف!U:U,أرشيف!C:C,B200,أرشيف!K:K,K200)</f>
        <v>1</v>
      </c>
      <c r="E200" s="29">
        <f>SUMIFS(أرشيف!U:U,أرشيف!C:C,B200,أرشيف!K:K,L200)</f>
        <v>4</v>
      </c>
      <c r="F200" s="29">
        <f>SUMIFS(أرشيف!U:U,أرشيف!C:C,B200,أرشيف!K:K,M200)</f>
        <v>0</v>
      </c>
      <c r="G200" s="29">
        <f>SUMIFS(أرشيف!U:U,أرشيف!C:C,B200,أرشيف!K:K,N200)</f>
        <v>0</v>
      </c>
      <c r="H200" s="29">
        <f>SUMIFS(أرشيف!U:U,أرشيف!C:C,B200,أرشيف!K:K,O200)</f>
        <v>1</v>
      </c>
      <c r="I200" s="35">
        <f t="shared" si="16"/>
        <v>20</v>
      </c>
      <c r="J200" s="37" t="s">
        <v>23</v>
      </c>
      <c r="K200" s="37" t="s">
        <v>69</v>
      </c>
      <c r="L200" s="37" t="s">
        <v>67</v>
      </c>
      <c r="M200" s="37" t="s">
        <v>834</v>
      </c>
      <c r="N200" s="37" t="s">
        <v>66</v>
      </c>
      <c r="O200" s="37" t="s">
        <v>77</v>
      </c>
      <c r="P200" s="37"/>
      <c r="Q200" s="37"/>
    </row>
    <row r="201" spans="1:25" ht="13.5" customHeight="1" x14ac:dyDescent="0.2">
      <c r="B201" s="12" t="s">
        <v>765</v>
      </c>
      <c r="C201" s="29">
        <f>SUMIFS(أرشيف!U:U,أرشيف!C:C,B201,أرشيف!K:K,J201)</f>
        <v>1</v>
      </c>
      <c r="D201" s="29">
        <f>SUMIFS(أرشيف!U:U,أرشيف!C:C,B201,أرشيف!K:K,K201)</f>
        <v>0</v>
      </c>
      <c r="E201" s="29">
        <f>SUMIFS(أرشيف!U:U,أرشيف!C:C,B201,أرشيف!K:K,L201)</f>
        <v>2</v>
      </c>
      <c r="F201" s="29">
        <f>SUMIFS(أرشيف!U:U,أرشيف!C:C,B201,أرشيف!K:K,M201)</f>
        <v>0</v>
      </c>
      <c r="G201" s="29">
        <f>SUMIFS(أرشيف!U:U,أرشيف!C:C,B201,أرشيف!K:K,N201)</f>
        <v>0</v>
      </c>
      <c r="H201" s="29">
        <f>SUMIFS(أرشيف!U:U,أرشيف!C:C,B201,أرشيف!K:K,O201)</f>
        <v>1</v>
      </c>
      <c r="I201" s="35">
        <f t="shared" si="16"/>
        <v>4</v>
      </c>
      <c r="J201" s="37" t="s">
        <v>23</v>
      </c>
      <c r="K201" s="37" t="s">
        <v>69</v>
      </c>
      <c r="L201" s="37" t="s">
        <v>67</v>
      </c>
      <c r="M201" s="37" t="s">
        <v>834</v>
      </c>
      <c r="N201" s="37" t="s">
        <v>66</v>
      </c>
      <c r="O201" s="37" t="s">
        <v>77</v>
      </c>
      <c r="P201" s="37"/>
      <c r="Q201" s="37"/>
    </row>
    <row r="202" spans="1:25" ht="13.5" customHeight="1" x14ac:dyDescent="0.2">
      <c r="B202" s="12" t="s">
        <v>763</v>
      </c>
      <c r="C202" s="29">
        <f>SUMIFS(أرشيف!U:U,أرشيف!C:C,B202,أرشيف!K:K,J202)</f>
        <v>9</v>
      </c>
      <c r="D202" s="29">
        <f>SUMIFS(أرشيف!U:U,أرشيف!C:C,B202,أرشيف!K:K,K202)</f>
        <v>4</v>
      </c>
      <c r="E202" s="29">
        <f>SUMIFS(أرشيف!U:U,أرشيف!C:C,B202,أرشيف!K:K,L202)</f>
        <v>1</v>
      </c>
      <c r="F202" s="29">
        <f>SUMIFS(أرشيف!U:U,أرشيف!C:C,B202,أرشيف!K:K,M202)</f>
        <v>0</v>
      </c>
      <c r="G202" s="29">
        <f>SUMIFS(أرشيف!U:U,أرشيف!C:C,B202,أرشيف!K:K,N202)</f>
        <v>8</v>
      </c>
      <c r="H202" s="29">
        <f>SUMIFS(أرشيف!U:U,أرشيف!C:C,B202,أرشيف!K:K,O202)</f>
        <v>0</v>
      </c>
      <c r="I202" s="35">
        <f t="shared" si="16"/>
        <v>22</v>
      </c>
      <c r="J202" s="37" t="s">
        <v>23</v>
      </c>
      <c r="K202" s="37" t="s">
        <v>69</v>
      </c>
      <c r="L202" s="37" t="s">
        <v>67</v>
      </c>
      <c r="M202" s="37" t="s">
        <v>834</v>
      </c>
      <c r="N202" s="37" t="s">
        <v>66</v>
      </c>
      <c r="O202" s="37" t="s">
        <v>77</v>
      </c>
      <c r="P202" s="37"/>
      <c r="Q202" s="37"/>
    </row>
    <row r="203" spans="1:25" ht="13.5" customHeight="1" x14ac:dyDescent="0.2">
      <c r="B203" s="12" t="s">
        <v>766</v>
      </c>
      <c r="C203" s="29">
        <f>SUMIFS(أرشيف!U:U,أرشيف!C:C,B203,أرشيف!K:K,J203)</f>
        <v>16</v>
      </c>
      <c r="D203" s="29">
        <f>SUMIFS(أرشيف!U:U,أرشيف!C:C,B203,أرشيف!K:K,K203)</f>
        <v>0</v>
      </c>
      <c r="E203" s="29">
        <f>SUMIFS(أرشيف!U:U,أرشيف!C:C,B203,أرشيف!K:K,L203)</f>
        <v>2</v>
      </c>
      <c r="F203" s="29">
        <f>SUMIFS(أرشيف!U:U,أرشيف!C:C,B203,أرشيف!K:K,M203)</f>
        <v>3</v>
      </c>
      <c r="G203" s="29">
        <f>SUMIFS(أرشيف!U:U,أرشيف!C:C,B203,أرشيف!K:K,N203)</f>
        <v>6</v>
      </c>
      <c r="H203" s="29">
        <f>SUMIFS(أرشيف!U:U,أرشيف!C:C,B203,أرشيف!K:K,O203)</f>
        <v>2</v>
      </c>
      <c r="I203" s="35">
        <f t="shared" si="16"/>
        <v>29</v>
      </c>
      <c r="J203" s="37" t="s">
        <v>23</v>
      </c>
      <c r="K203" s="37" t="s">
        <v>69</v>
      </c>
      <c r="L203" s="37" t="s">
        <v>67</v>
      </c>
      <c r="M203" s="37" t="s">
        <v>834</v>
      </c>
      <c r="N203" s="37" t="s">
        <v>66</v>
      </c>
      <c r="O203" s="37" t="s">
        <v>77</v>
      </c>
      <c r="P203" s="37"/>
      <c r="Q203" s="37"/>
    </row>
    <row r="204" spans="1:25" ht="13.5" customHeight="1" x14ac:dyDescent="0.2">
      <c r="B204" s="12" t="s">
        <v>761</v>
      </c>
      <c r="C204" s="29">
        <f>SUMIFS(أرشيف!U:U,أرشيف!C:C,B204,أرشيف!K:K,J204)</f>
        <v>38</v>
      </c>
      <c r="D204" s="29">
        <f>SUMIFS(أرشيف!U:U,أرشيف!C:C,B204,أرشيف!K:K,K204)</f>
        <v>1</v>
      </c>
      <c r="E204" s="29">
        <f>SUMIFS(أرشيف!U:U,أرشيف!C:C,B204,أرشيف!K:K,L204)</f>
        <v>36</v>
      </c>
      <c r="F204" s="29">
        <f>SUMIFS(أرشيف!U:U,أرشيف!C:C,B204,أرشيف!K:K,M204)</f>
        <v>0</v>
      </c>
      <c r="G204" s="29">
        <f>SUMIFS(أرشيف!U:U,أرشيف!C:C,B204,أرشيف!K:K,N204)</f>
        <v>0</v>
      </c>
      <c r="H204" s="29">
        <f>SUMIFS(أرشيف!U:U,أرشيف!C:C,B204,أرشيف!K:K,O204)</f>
        <v>0</v>
      </c>
      <c r="I204" s="35">
        <f t="shared" si="16"/>
        <v>75</v>
      </c>
      <c r="J204" s="37" t="s">
        <v>23</v>
      </c>
      <c r="K204" s="37" t="s">
        <v>69</v>
      </c>
      <c r="L204" s="37" t="s">
        <v>67</v>
      </c>
      <c r="M204" s="37" t="s">
        <v>834</v>
      </c>
      <c r="N204" s="37" t="s">
        <v>66</v>
      </c>
      <c r="O204" s="37" t="s">
        <v>77</v>
      </c>
      <c r="P204" s="37"/>
      <c r="Q204" s="37"/>
    </row>
    <row r="205" spans="1:25" ht="13.5" customHeight="1" x14ac:dyDescent="0.2">
      <c r="B205" s="12" t="s">
        <v>767</v>
      </c>
      <c r="C205" s="29">
        <f>SUMIFS(أرشيف!U:U,أرشيف!C:C,B205,أرشيف!K:K,J205)</f>
        <v>4</v>
      </c>
      <c r="D205" s="29">
        <f>SUMIFS(أرشيف!U:U,أرشيف!C:C,B205,أرشيف!K:K,K205)</f>
        <v>0</v>
      </c>
      <c r="E205" s="29">
        <f>SUMIFS(أرشيف!U:U,أرشيف!C:C,B205,أرشيف!K:K,L205)</f>
        <v>1</v>
      </c>
      <c r="F205" s="29">
        <f>SUMIFS(أرشيف!U:U,أرشيف!C:C,B205,أرشيف!K:K,M205)</f>
        <v>0</v>
      </c>
      <c r="G205" s="29">
        <f>SUMIFS(أرشيف!U:U,أرشيف!C:C,B205,أرشيف!K:K,N205)</f>
        <v>0</v>
      </c>
      <c r="H205" s="29">
        <f>SUMIFS(أرشيف!U:U,أرشيف!C:C,B205,أرشيف!K:K,O205)</f>
        <v>2</v>
      </c>
      <c r="I205" s="35">
        <f t="shared" si="16"/>
        <v>7</v>
      </c>
      <c r="J205" s="37" t="s">
        <v>23</v>
      </c>
      <c r="K205" s="37" t="s">
        <v>69</v>
      </c>
      <c r="L205" s="37" t="s">
        <v>67</v>
      </c>
      <c r="M205" s="37" t="s">
        <v>834</v>
      </c>
      <c r="N205" s="37" t="s">
        <v>66</v>
      </c>
      <c r="O205" s="37" t="s">
        <v>77</v>
      </c>
      <c r="P205" s="37"/>
      <c r="Q205" s="37"/>
    </row>
    <row r="206" spans="1:25" ht="13.5" customHeight="1" x14ac:dyDescent="0.2">
      <c r="B206" s="12" t="s">
        <v>762</v>
      </c>
      <c r="C206" s="29">
        <f>SUMIFS(أرشيف!U:U,أرشيف!C:C,B206,أرشيف!K:K,J206)</f>
        <v>67</v>
      </c>
      <c r="D206" s="29">
        <f>SUMIFS(أرشيف!U:U,أرشيف!C:C,B206,أرشيف!K:K,K206)</f>
        <v>0</v>
      </c>
      <c r="E206" s="29">
        <f>SUMIFS(أرشيف!U:U,أرشيف!C:C,B206,أرشيف!K:K,L206)</f>
        <v>0</v>
      </c>
      <c r="F206" s="29">
        <f>SUMIFS(أرشيف!U:U,أرشيف!C:C,B206,أرشيف!K:K,M206)</f>
        <v>2</v>
      </c>
      <c r="G206" s="29">
        <f>SUMIFS(أرشيف!U:U,أرشيف!C:C,B206,أرشيف!K:K,N206)</f>
        <v>0</v>
      </c>
      <c r="H206" s="29">
        <f>SUMIFS(أرشيف!U:U,أرشيف!C:C,B206,أرشيف!K:K,O206)</f>
        <v>1</v>
      </c>
      <c r="I206" s="35">
        <f t="shared" si="16"/>
        <v>70</v>
      </c>
      <c r="J206" s="37" t="s">
        <v>23</v>
      </c>
      <c r="K206" s="37" t="s">
        <v>69</v>
      </c>
      <c r="L206" s="37" t="s">
        <v>67</v>
      </c>
      <c r="M206" s="37" t="s">
        <v>834</v>
      </c>
      <c r="N206" s="37" t="s">
        <v>66</v>
      </c>
      <c r="O206" s="37" t="s">
        <v>77</v>
      </c>
      <c r="P206" s="37"/>
      <c r="Q206" s="37"/>
    </row>
    <row r="207" spans="1:25" ht="13.5" customHeight="1" x14ac:dyDescent="0.2">
      <c r="B207" s="12" t="s">
        <v>768</v>
      </c>
      <c r="C207" s="29">
        <f>SUMIFS(أرشيف!U:U,أرشيف!C:C,B207,أرشيف!K:K,J207)</f>
        <v>19</v>
      </c>
      <c r="D207" s="29">
        <f>SUMIFS(أرشيف!U:U,أرشيف!C:C,B207,أرشيف!K:K,K207)</f>
        <v>0</v>
      </c>
      <c r="E207" s="29">
        <f>SUMIFS(أرشيف!U:U,أرشيف!C:C,B207,أرشيف!K:K,L207)</f>
        <v>0</v>
      </c>
      <c r="F207" s="29">
        <f>SUMIFS(أرشيف!U:U,أرشيف!C:C,B207,أرشيف!K:K,M207)</f>
        <v>0</v>
      </c>
      <c r="G207" s="29">
        <f>SUMIFS(أرشيف!U:U,أرشيف!C:C,B207,أرشيف!K:K,N207)</f>
        <v>0</v>
      </c>
      <c r="H207" s="29">
        <f>SUMIFS(أرشيف!U:U,أرشيف!C:C,B207,أرشيف!K:K,O207)</f>
        <v>7</v>
      </c>
      <c r="I207" s="35">
        <f t="shared" si="16"/>
        <v>26</v>
      </c>
      <c r="J207" s="37" t="s">
        <v>23</v>
      </c>
      <c r="K207" s="37" t="s">
        <v>69</v>
      </c>
      <c r="L207" s="37" t="s">
        <v>67</v>
      </c>
      <c r="M207" s="37" t="s">
        <v>834</v>
      </c>
      <c r="N207" s="37" t="s">
        <v>66</v>
      </c>
      <c r="O207" s="37" t="s">
        <v>77</v>
      </c>
      <c r="P207" s="37"/>
      <c r="Q207" s="37"/>
    </row>
    <row r="208" spans="1:25" ht="15" x14ac:dyDescent="0.2">
      <c r="B208" s="34" t="s">
        <v>8</v>
      </c>
      <c r="C208" s="35">
        <f t="shared" ref="C208:H208" si="17">SUM(C198:C207)</f>
        <v>200</v>
      </c>
      <c r="D208" s="35">
        <f t="shared" si="17"/>
        <v>6</v>
      </c>
      <c r="E208" s="35">
        <f t="shared" si="17"/>
        <v>46</v>
      </c>
      <c r="F208" s="35">
        <f t="shared" si="17"/>
        <v>11</v>
      </c>
      <c r="G208" s="35">
        <f t="shared" si="17"/>
        <v>14</v>
      </c>
      <c r="H208" s="35">
        <f t="shared" si="17"/>
        <v>14</v>
      </c>
      <c r="I208" s="35">
        <f t="shared" si="16"/>
        <v>291</v>
      </c>
      <c r="J208" s="37"/>
      <c r="K208" s="37"/>
      <c r="L208" s="37"/>
      <c r="M208" s="37"/>
      <c r="N208" s="37"/>
      <c r="O208" s="37"/>
      <c r="P208" s="37"/>
      <c r="Q208" s="37"/>
      <c r="X208" s="19"/>
      <c r="Y208" s="17"/>
    </row>
    <row r="209" spans="1:25" ht="42.75" customHeight="1" x14ac:dyDescent="0.2">
      <c r="I209" s="13"/>
      <c r="J209" s="38"/>
      <c r="K209" s="37"/>
      <c r="L209" s="37"/>
      <c r="M209" s="37"/>
      <c r="N209" s="37"/>
      <c r="O209" s="37"/>
      <c r="P209" s="37"/>
      <c r="Q209" s="37"/>
      <c r="X209" s="19"/>
    </row>
    <row r="210" spans="1:25" ht="15" customHeight="1" x14ac:dyDescent="0.2">
      <c r="I210" s="13"/>
      <c r="J210" s="38"/>
      <c r="K210" s="37"/>
      <c r="L210" s="37"/>
      <c r="M210" s="37"/>
      <c r="N210" s="37"/>
      <c r="O210" s="37"/>
      <c r="P210" s="37"/>
      <c r="Q210" s="37"/>
      <c r="X210" s="19"/>
    </row>
    <row r="211" spans="1:25" ht="15" customHeight="1" x14ac:dyDescent="0.2">
      <c r="A211" s="9">
        <v>18</v>
      </c>
      <c r="B211" s="41" t="s">
        <v>751</v>
      </c>
      <c r="C211" s="41"/>
      <c r="D211" s="41"/>
      <c r="E211" s="41"/>
      <c r="F211" s="41"/>
      <c r="G211" s="41"/>
      <c r="H211" s="41"/>
      <c r="J211" s="36"/>
      <c r="K211" s="37"/>
      <c r="L211" s="37"/>
      <c r="M211" s="37"/>
      <c r="N211" s="37"/>
      <c r="O211" s="37"/>
      <c r="P211" s="37"/>
      <c r="Q211" s="37"/>
    </row>
    <row r="212" spans="1:25" ht="15" customHeight="1" x14ac:dyDescent="0.2">
      <c r="B212" s="42" t="s">
        <v>891</v>
      </c>
      <c r="C212" s="42"/>
      <c r="D212" s="42"/>
      <c r="E212" s="42"/>
      <c r="F212" s="42"/>
      <c r="G212" s="42"/>
      <c r="H212" s="42"/>
      <c r="I212" s="40"/>
      <c r="J212" s="36"/>
      <c r="K212" s="37"/>
      <c r="L212" s="37"/>
      <c r="M212" s="37"/>
      <c r="N212" s="37"/>
      <c r="O212" s="37"/>
      <c r="P212" s="37"/>
      <c r="Q212" s="37"/>
    </row>
    <row r="213" spans="1:25" ht="30.75" customHeight="1" x14ac:dyDescent="0.2">
      <c r="B213" s="11" t="s">
        <v>892</v>
      </c>
      <c r="C213" s="26" t="s">
        <v>753</v>
      </c>
      <c r="D213" s="26" t="s">
        <v>756</v>
      </c>
      <c r="E213" s="26" t="s">
        <v>757</v>
      </c>
      <c r="F213" s="26" t="s">
        <v>754</v>
      </c>
      <c r="G213" s="26" t="s">
        <v>755</v>
      </c>
      <c r="H213" s="34" t="s">
        <v>8</v>
      </c>
      <c r="I213" s="37"/>
      <c r="J213" s="37"/>
      <c r="K213" s="37"/>
      <c r="L213" s="37"/>
      <c r="M213" s="37"/>
      <c r="N213" s="37"/>
      <c r="O213" s="37"/>
      <c r="P213" s="37"/>
      <c r="Q213" s="37"/>
    </row>
    <row r="214" spans="1:25" ht="13.5" customHeight="1" x14ac:dyDescent="0.2">
      <c r="B214" s="12" t="s">
        <v>759</v>
      </c>
      <c r="C214" s="29">
        <f>SUMIFS(أرشيف!U:U,أرشيف!C:C,B214,أرشيف!G:G,I214)</f>
        <v>0</v>
      </c>
      <c r="D214" s="29">
        <f>SUMIFS(أرشيف!U:U,أرشيف!C:C,B214,أرشيف!G:G,J214)</f>
        <v>2</v>
      </c>
      <c r="E214" s="29">
        <f>SUMIFS(أرشيف!U:U,أرشيف!C:C,B214,أرشيف!G:G,K214)</f>
        <v>0</v>
      </c>
      <c r="F214" s="29">
        <f>SUMIFS(أرشيف!U:U,أرشيف!C:C,B214,أرشيف!G:G,L214)</f>
        <v>22</v>
      </c>
      <c r="G214" s="29">
        <f>SUMIFS(أرشيف!U:U,أرشيف!C:C,B214,أرشيف!G:G,M214)</f>
        <v>0</v>
      </c>
      <c r="H214" s="35">
        <f>SUM(C214:G214)</f>
        <v>24</v>
      </c>
      <c r="I214" s="37" t="s">
        <v>753</v>
      </c>
      <c r="J214" s="37" t="s">
        <v>756</v>
      </c>
      <c r="K214" s="37" t="s">
        <v>757</v>
      </c>
      <c r="L214" s="37" t="s">
        <v>754</v>
      </c>
      <c r="M214" s="37" t="s">
        <v>755</v>
      </c>
      <c r="N214" s="37"/>
      <c r="O214" s="37"/>
      <c r="P214" s="37"/>
      <c r="Q214" s="37"/>
    </row>
    <row r="215" spans="1:25" ht="13.5" customHeight="1" x14ac:dyDescent="0.2">
      <c r="B215" s="12" t="s">
        <v>764</v>
      </c>
      <c r="C215" s="29">
        <f>SUMIFS(أرشيف!U:U,أرشيف!C:C,B215,أرشيف!G:G,I215)</f>
        <v>0</v>
      </c>
      <c r="D215" s="29">
        <f>SUMIFS(أرشيف!U:U,أرشيف!C:C,B215,أرشيف!G:G,J215)</f>
        <v>5</v>
      </c>
      <c r="E215" s="29">
        <f>SUMIFS(أرشيف!U:U,أرشيف!C:C,B215,أرشيف!G:G,K215)</f>
        <v>3</v>
      </c>
      <c r="F215" s="29">
        <f>SUMIFS(أرشيف!U:U,أرشيف!C:C,B215,أرشيف!G:G,L215)</f>
        <v>6</v>
      </c>
      <c r="G215" s="29">
        <f>SUMIFS(أرشيف!U:U,أرشيف!C:C,B215,أرشيف!G:G,M215)</f>
        <v>0</v>
      </c>
      <c r="H215" s="35">
        <f t="shared" ref="H215:H224" si="18">SUM(C215:G215)</f>
        <v>14</v>
      </c>
      <c r="I215" s="37" t="s">
        <v>753</v>
      </c>
      <c r="J215" s="37" t="s">
        <v>756</v>
      </c>
      <c r="K215" s="37" t="s">
        <v>757</v>
      </c>
      <c r="L215" s="37" t="s">
        <v>754</v>
      </c>
      <c r="M215" s="37" t="s">
        <v>755</v>
      </c>
      <c r="N215" s="37"/>
      <c r="O215" s="37"/>
      <c r="P215" s="37"/>
      <c r="Q215" s="37"/>
    </row>
    <row r="216" spans="1:25" ht="13.5" customHeight="1" x14ac:dyDescent="0.2">
      <c r="B216" s="12" t="s">
        <v>760</v>
      </c>
      <c r="C216" s="29">
        <f>SUMIFS(أرشيف!U:U,أرشيف!C:C,B216,أرشيف!G:G,I216)</f>
        <v>9</v>
      </c>
      <c r="D216" s="29">
        <f>SUMIFS(أرشيف!U:U,أرشيف!C:C,B216,أرشيف!G:G,J216)</f>
        <v>5</v>
      </c>
      <c r="E216" s="29">
        <f>SUMIFS(أرشيف!U:U,أرشيف!C:C,B216,أرشيف!G:G,K216)</f>
        <v>4</v>
      </c>
      <c r="F216" s="29">
        <f>SUMIFS(أرشيف!U:U,أرشيف!C:C,B216,أرشيف!G:G,L216)</f>
        <v>1</v>
      </c>
      <c r="G216" s="29">
        <f>SUMIFS(أرشيف!U:U,أرشيف!C:C,B216,أرشيف!G:G,M216)</f>
        <v>1</v>
      </c>
      <c r="H216" s="35">
        <f t="shared" si="18"/>
        <v>20</v>
      </c>
      <c r="I216" s="37" t="s">
        <v>753</v>
      </c>
      <c r="J216" s="37" t="s">
        <v>756</v>
      </c>
      <c r="K216" s="37" t="s">
        <v>757</v>
      </c>
      <c r="L216" s="37" t="s">
        <v>754</v>
      </c>
      <c r="M216" s="37" t="s">
        <v>755</v>
      </c>
      <c r="N216" s="37"/>
      <c r="O216" s="37"/>
      <c r="P216" s="37"/>
      <c r="Q216" s="37"/>
    </row>
    <row r="217" spans="1:25" ht="13.5" customHeight="1" x14ac:dyDescent="0.2">
      <c r="B217" s="12" t="s">
        <v>765</v>
      </c>
      <c r="C217" s="29">
        <f>SUMIFS(أرشيف!U:U,أرشيف!C:C,B217,أرشيف!G:G,I217)</f>
        <v>0</v>
      </c>
      <c r="D217" s="29">
        <f>SUMIFS(أرشيف!U:U,أرشيف!C:C,B217,أرشيف!G:G,J217)</f>
        <v>0</v>
      </c>
      <c r="E217" s="29">
        <f>SUMIFS(أرشيف!U:U,أرشيف!C:C,B217,أرشيف!G:G,K217)</f>
        <v>2</v>
      </c>
      <c r="F217" s="29">
        <f>SUMIFS(أرشيف!U:U,أرشيف!C:C,B217,أرشيف!G:G,L217)</f>
        <v>1</v>
      </c>
      <c r="G217" s="29">
        <f>SUMIFS(أرشيف!U:U,أرشيف!C:C,B217,أرشيف!G:G,M217)</f>
        <v>1</v>
      </c>
      <c r="H217" s="35">
        <f t="shared" si="18"/>
        <v>4</v>
      </c>
      <c r="I217" s="37" t="s">
        <v>753</v>
      </c>
      <c r="J217" s="37" t="s">
        <v>756</v>
      </c>
      <c r="K217" s="37" t="s">
        <v>757</v>
      </c>
      <c r="L217" s="37" t="s">
        <v>754</v>
      </c>
      <c r="M217" s="37" t="s">
        <v>755</v>
      </c>
      <c r="N217" s="37"/>
      <c r="O217" s="37"/>
      <c r="P217" s="37"/>
      <c r="Q217" s="37"/>
    </row>
    <row r="218" spans="1:25" ht="13.5" customHeight="1" x14ac:dyDescent="0.2">
      <c r="B218" s="12" t="s">
        <v>763</v>
      </c>
      <c r="C218" s="29">
        <f>SUMIFS(أرشيف!U:U,أرشيف!C:C,B218,أرشيف!G:G,I218)</f>
        <v>3</v>
      </c>
      <c r="D218" s="29">
        <f>SUMIFS(أرشيف!U:U,أرشيف!C:C,B218,أرشيف!G:G,J218)</f>
        <v>5</v>
      </c>
      <c r="E218" s="29">
        <f>SUMIFS(أرشيف!U:U,أرشيف!C:C,B218,أرشيف!G:G,K218)</f>
        <v>4</v>
      </c>
      <c r="F218" s="29">
        <f>SUMIFS(أرشيف!U:U,أرشيف!C:C,B218,أرشيف!G:G,L218)</f>
        <v>1</v>
      </c>
      <c r="G218" s="29">
        <f>SUMIFS(أرشيف!U:U,أرشيف!C:C,B218,أرشيف!G:G,M218)</f>
        <v>9</v>
      </c>
      <c r="H218" s="35">
        <f t="shared" si="18"/>
        <v>22</v>
      </c>
      <c r="I218" s="37" t="s">
        <v>753</v>
      </c>
      <c r="J218" s="37" t="s">
        <v>756</v>
      </c>
      <c r="K218" s="37" t="s">
        <v>757</v>
      </c>
      <c r="L218" s="37" t="s">
        <v>754</v>
      </c>
      <c r="M218" s="37" t="s">
        <v>755</v>
      </c>
      <c r="N218" s="37"/>
      <c r="O218" s="37"/>
      <c r="P218" s="37"/>
      <c r="Q218" s="37"/>
    </row>
    <row r="219" spans="1:25" ht="13.5" customHeight="1" x14ac:dyDescent="0.2">
      <c r="B219" s="12" t="s">
        <v>766</v>
      </c>
      <c r="C219" s="29">
        <f>SUMIFS(أرشيف!U:U,أرشيف!C:C,B219,أرشيف!G:G,I219)</f>
        <v>4</v>
      </c>
      <c r="D219" s="29">
        <f>SUMIFS(أرشيف!U:U,أرشيف!C:C,B219,أرشيف!G:G,J219)</f>
        <v>8</v>
      </c>
      <c r="E219" s="29">
        <f>SUMIFS(أرشيف!U:U,أرشيف!C:C,B219,أرشيف!G:G,K219)</f>
        <v>2</v>
      </c>
      <c r="F219" s="29">
        <f>SUMIFS(أرشيف!U:U,أرشيف!C:C,B219,أرشيف!G:G,L219)</f>
        <v>8</v>
      </c>
      <c r="G219" s="29">
        <f>SUMIFS(أرشيف!U:U,أرشيف!C:C,B219,أرشيف!G:G,M219)</f>
        <v>7</v>
      </c>
      <c r="H219" s="35">
        <f t="shared" si="18"/>
        <v>29</v>
      </c>
      <c r="I219" s="37" t="s">
        <v>753</v>
      </c>
      <c r="J219" s="37" t="s">
        <v>756</v>
      </c>
      <c r="K219" s="37" t="s">
        <v>757</v>
      </c>
      <c r="L219" s="37" t="s">
        <v>754</v>
      </c>
      <c r="M219" s="37" t="s">
        <v>755</v>
      </c>
      <c r="N219" s="37"/>
      <c r="O219" s="37"/>
      <c r="P219" s="37"/>
      <c r="Q219" s="37"/>
    </row>
    <row r="220" spans="1:25" ht="13.5" customHeight="1" x14ac:dyDescent="0.2">
      <c r="B220" s="12" t="s">
        <v>761</v>
      </c>
      <c r="C220" s="29">
        <f>SUMIFS(أرشيف!U:U,أرشيف!C:C,B220,أرشيف!G:G,I220)</f>
        <v>0</v>
      </c>
      <c r="D220" s="29">
        <f>SUMIFS(أرشيف!U:U,أرشيف!C:C,B220,أرشيف!G:G,J220)</f>
        <v>0</v>
      </c>
      <c r="E220" s="29">
        <f>SUMIFS(أرشيف!U:U,أرشيف!C:C,B220,أرشيف!G:G,K220)</f>
        <v>1</v>
      </c>
      <c r="F220" s="29">
        <f>SUMIFS(أرشيف!U:U,أرشيف!C:C,B220,أرشيف!G:G,L220)</f>
        <v>38</v>
      </c>
      <c r="G220" s="29">
        <f>SUMIFS(أرشيف!U:U,أرشيف!C:C,B220,أرشيف!G:G,M220)</f>
        <v>36</v>
      </c>
      <c r="H220" s="35">
        <f t="shared" si="18"/>
        <v>75</v>
      </c>
      <c r="I220" s="37" t="s">
        <v>753</v>
      </c>
      <c r="J220" s="37" t="s">
        <v>756</v>
      </c>
      <c r="K220" s="37" t="s">
        <v>757</v>
      </c>
      <c r="L220" s="37" t="s">
        <v>754</v>
      </c>
      <c r="M220" s="37" t="s">
        <v>755</v>
      </c>
      <c r="N220" s="37"/>
      <c r="O220" s="37"/>
      <c r="P220" s="37"/>
      <c r="Q220" s="37"/>
    </row>
    <row r="221" spans="1:25" ht="13.5" customHeight="1" x14ac:dyDescent="0.2">
      <c r="B221" s="12" t="s">
        <v>767</v>
      </c>
      <c r="C221" s="29">
        <f>SUMIFS(أرشيف!U:U,أرشيف!C:C,B221,أرشيف!G:G,I221)</f>
        <v>2</v>
      </c>
      <c r="D221" s="29">
        <f>SUMIFS(أرشيف!U:U,أرشيف!C:C,B221,أرشيف!G:G,J221)</f>
        <v>0</v>
      </c>
      <c r="E221" s="29">
        <f>SUMIFS(أرشيف!U:U,أرشيف!C:C,B221,أرشيف!G:G,K221)</f>
        <v>1</v>
      </c>
      <c r="F221" s="29">
        <f>SUMIFS(أرشيف!U:U,أرشيف!C:C,B221,أرشيف!G:G,L221)</f>
        <v>4</v>
      </c>
      <c r="G221" s="29">
        <f>SUMIFS(أرشيف!U:U,أرشيف!C:C,B221,أرشيف!G:G,M221)</f>
        <v>0</v>
      </c>
      <c r="H221" s="35">
        <f t="shared" si="18"/>
        <v>7</v>
      </c>
      <c r="I221" s="37" t="s">
        <v>753</v>
      </c>
      <c r="J221" s="37" t="s">
        <v>756</v>
      </c>
      <c r="K221" s="37" t="s">
        <v>757</v>
      </c>
      <c r="L221" s="37" t="s">
        <v>754</v>
      </c>
      <c r="M221" s="37" t="s">
        <v>755</v>
      </c>
      <c r="N221" s="37"/>
      <c r="O221" s="37"/>
      <c r="P221" s="37"/>
      <c r="Q221" s="37"/>
    </row>
    <row r="222" spans="1:25" ht="13.5" customHeight="1" x14ac:dyDescent="0.2">
      <c r="B222" s="12" t="s">
        <v>762</v>
      </c>
      <c r="C222" s="29">
        <f>SUMIFS(أرشيف!U:U,أرشيف!C:C,B222,أرشيف!G:G,I222)</f>
        <v>42</v>
      </c>
      <c r="D222" s="29">
        <f>SUMIFS(أرشيف!U:U,أرشيف!C:C,B222,أرشيف!G:G,J222)</f>
        <v>18</v>
      </c>
      <c r="E222" s="29">
        <f>SUMIFS(أرشيف!U:U,أرشيف!C:C,B222,أرشيف!G:G,K222)</f>
        <v>0</v>
      </c>
      <c r="F222" s="29">
        <f>SUMIFS(أرشيف!U:U,أرشيف!C:C,B222,أرشيف!G:G,L222)</f>
        <v>10</v>
      </c>
      <c r="G222" s="29">
        <f>SUMIFS(أرشيف!U:U,أرشيف!C:C,B222,أرشيف!G:G,M222)</f>
        <v>0</v>
      </c>
      <c r="H222" s="35">
        <f t="shared" si="18"/>
        <v>70</v>
      </c>
      <c r="I222" s="37" t="s">
        <v>753</v>
      </c>
      <c r="J222" s="37" t="s">
        <v>756</v>
      </c>
      <c r="K222" s="37" t="s">
        <v>757</v>
      </c>
      <c r="L222" s="37" t="s">
        <v>754</v>
      </c>
      <c r="M222" s="37" t="s">
        <v>755</v>
      </c>
      <c r="N222" s="37"/>
      <c r="O222" s="37"/>
      <c r="P222" s="37"/>
      <c r="Q222" s="37"/>
    </row>
    <row r="223" spans="1:25" ht="13.5" customHeight="1" x14ac:dyDescent="0.2">
      <c r="B223" s="12" t="s">
        <v>768</v>
      </c>
      <c r="C223" s="29">
        <f>SUMIFS(أرشيف!U:U,أرشيف!C:C,B223,أرشيف!G:G,I223)</f>
        <v>2</v>
      </c>
      <c r="D223" s="29">
        <f>SUMIFS(أرشيف!U:U,أرشيف!C:C,B223,أرشيف!G:G,J223)</f>
        <v>5</v>
      </c>
      <c r="E223" s="29">
        <f>SUMIFS(أرشيف!U:U,أرشيف!C:C,B223,أرشيف!G:G,K223)</f>
        <v>0</v>
      </c>
      <c r="F223" s="29">
        <f>SUMIFS(أرشيف!U:U,أرشيف!C:C,B223,أرشيف!G:G,L223)</f>
        <v>12</v>
      </c>
      <c r="G223" s="29">
        <f>SUMIFS(أرشيف!U:U,أرشيف!C:C,B223,أرشيف!G:G,M223)</f>
        <v>7</v>
      </c>
      <c r="H223" s="35">
        <f t="shared" si="18"/>
        <v>26</v>
      </c>
      <c r="I223" s="37" t="s">
        <v>753</v>
      </c>
      <c r="J223" s="37" t="s">
        <v>756</v>
      </c>
      <c r="K223" s="37" t="s">
        <v>757</v>
      </c>
      <c r="L223" s="37" t="s">
        <v>754</v>
      </c>
      <c r="M223" s="37" t="s">
        <v>755</v>
      </c>
      <c r="N223" s="37"/>
      <c r="O223" s="37"/>
      <c r="P223" s="37"/>
      <c r="Q223" s="37"/>
    </row>
    <row r="224" spans="1:25" ht="15" x14ac:dyDescent="0.2">
      <c r="B224" s="34" t="s">
        <v>8</v>
      </c>
      <c r="C224" s="35">
        <f>SUM(C214:C223)</f>
        <v>62</v>
      </c>
      <c r="D224" s="35">
        <f t="shared" ref="D224:G224" si="19">SUM(D214:D223)</f>
        <v>48</v>
      </c>
      <c r="E224" s="35">
        <f t="shared" si="19"/>
        <v>17</v>
      </c>
      <c r="F224" s="35">
        <f t="shared" si="19"/>
        <v>103</v>
      </c>
      <c r="G224" s="35">
        <f t="shared" si="19"/>
        <v>61</v>
      </c>
      <c r="H224" s="35">
        <f t="shared" si="18"/>
        <v>291</v>
      </c>
      <c r="I224" s="37"/>
      <c r="J224" s="37"/>
      <c r="K224" s="37"/>
      <c r="L224" s="37"/>
      <c r="M224" s="37"/>
      <c r="N224" s="37"/>
      <c r="O224" s="37"/>
      <c r="P224" s="37"/>
      <c r="Q224" s="37"/>
      <c r="X224" s="19"/>
      <c r="Y224" s="17"/>
    </row>
    <row r="225" spans="1:25" ht="42.75" customHeight="1" x14ac:dyDescent="0.2">
      <c r="I225" s="39"/>
      <c r="J225" s="38"/>
      <c r="K225" s="37"/>
      <c r="L225" s="37"/>
      <c r="M225" s="37"/>
      <c r="N225" s="37"/>
      <c r="O225" s="37"/>
      <c r="P225" s="37"/>
      <c r="Q225" s="37"/>
      <c r="X225" s="19"/>
    </row>
    <row r="226" spans="1:25" ht="15" customHeight="1" x14ac:dyDescent="0.2">
      <c r="I226" s="13"/>
      <c r="J226" s="38"/>
      <c r="K226" s="37"/>
      <c r="L226" s="37"/>
      <c r="M226" s="37"/>
      <c r="N226" s="37"/>
      <c r="O226" s="37"/>
      <c r="P226" s="37"/>
      <c r="Q226" s="37"/>
      <c r="X226" s="19"/>
    </row>
    <row r="227" spans="1:25" ht="15" customHeight="1" x14ac:dyDescent="0.2">
      <c r="A227" s="9">
        <v>19</v>
      </c>
      <c r="B227" s="41" t="s">
        <v>751</v>
      </c>
      <c r="C227" s="41"/>
      <c r="D227" s="41"/>
      <c r="E227" s="41"/>
      <c r="F227" s="41"/>
      <c r="G227" s="41"/>
      <c r="H227" s="41"/>
      <c r="I227" s="41"/>
      <c r="J227" s="36"/>
      <c r="K227" s="37"/>
      <c r="L227" s="37"/>
      <c r="M227" s="37"/>
      <c r="N227" s="37"/>
      <c r="O227" s="37"/>
      <c r="P227" s="37"/>
      <c r="Q227" s="37"/>
    </row>
    <row r="228" spans="1:25" ht="15" customHeight="1" x14ac:dyDescent="0.2">
      <c r="B228" s="42" t="s">
        <v>894</v>
      </c>
      <c r="C228" s="42"/>
      <c r="D228" s="42"/>
      <c r="E228" s="42"/>
      <c r="F228" s="42"/>
      <c r="G228" s="42"/>
      <c r="H228" s="42"/>
      <c r="I228" s="42"/>
      <c r="J228" s="36"/>
      <c r="K228" s="37"/>
      <c r="L228" s="37"/>
      <c r="M228" s="37"/>
      <c r="N228" s="37"/>
      <c r="O228" s="37"/>
      <c r="P228" s="37"/>
      <c r="Q228" s="37"/>
    </row>
    <row r="229" spans="1:25" ht="30.75" customHeight="1" x14ac:dyDescent="0.2">
      <c r="B229" s="11" t="s">
        <v>893</v>
      </c>
      <c r="C229" s="26" t="s">
        <v>324</v>
      </c>
      <c r="D229" s="26" t="s">
        <v>836</v>
      </c>
      <c r="E229" s="26" t="s">
        <v>835</v>
      </c>
      <c r="F229" s="26" t="s">
        <v>40</v>
      </c>
      <c r="G229" s="26" t="s">
        <v>245</v>
      </c>
      <c r="H229" s="26" t="s">
        <v>839</v>
      </c>
      <c r="I229" s="34" t="s">
        <v>8</v>
      </c>
      <c r="J229" s="37"/>
      <c r="K229" s="37"/>
      <c r="L229" s="37"/>
      <c r="M229" s="37"/>
      <c r="N229" s="37"/>
      <c r="O229" s="37"/>
      <c r="P229" s="37"/>
      <c r="Q229" s="37"/>
    </row>
    <row r="230" spans="1:25" ht="13.5" customHeight="1" x14ac:dyDescent="0.2">
      <c r="B230" s="12" t="s">
        <v>759</v>
      </c>
      <c r="C230" s="29">
        <f>SUMIFS(أرشيف!U:U,أرشيف!C:C,B230,أرشيف!M:M,J230)</f>
        <v>0</v>
      </c>
      <c r="D230" s="29">
        <f>SUMIFS(أرشيف!U:U,أرشيف!C:C,B230,أرشيف!M:M,K230)</f>
        <v>0</v>
      </c>
      <c r="E230" s="29">
        <f>SUMIFS(أرشيف!U:U,أرشيف!C:C,B230,أرشيف!M:M,L230)</f>
        <v>12</v>
      </c>
      <c r="F230" s="29">
        <f>SUMIFS(أرشيف!U:U,أرشيف!C:C,B230,أرشيف!M:M,M230)</f>
        <v>12</v>
      </c>
      <c r="G230" s="29">
        <f>SUMIFS(أرشيف!U:U,أرشيف!C:C,B230,أرشيف!M:M,N230)</f>
        <v>0</v>
      </c>
      <c r="H230" s="29">
        <f>SUMIFS(أرشيف!U:U,أرشيف!C:C,B230,أرشيف!M:M,O230)</f>
        <v>0</v>
      </c>
      <c r="I230" s="35">
        <f>SUM(C230:H230)</f>
        <v>24</v>
      </c>
      <c r="J230" s="37" t="s">
        <v>324</v>
      </c>
      <c r="K230" s="37" t="s">
        <v>836</v>
      </c>
      <c r="L230" s="37" t="s">
        <v>835</v>
      </c>
      <c r="M230" s="37" t="s">
        <v>40</v>
      </c>
      <c r="N230" s="37" t="s">
        <v>245</v>
      </c>
      <c r="O230" s="37" t="s">
        <v>839</v>
      </c>
      <c r="P230" s="37"/>
      <c r="Q230" s="37"/>
    </row>
    <row r="231" spans="1:25" ht="13.5" customHeight="1" x14ac:dyDescent="0.2">
      <c r="B231" s="12" t="s">
        <v>764</v>
      </c>
      <c r="C231" s="29">
        <f>SUMIFS(أرشيف!U:U,أرشيف!C:C,B231,أرشيف!M:M,J231)</f>
        <v>3</v>
      </c>
      <c r="D231" s="29">
        <f>SUMIFS(أرشيف!U:U,أرشيف!C:C,B231,أرشيف!M:M,K231)</f>
        <v>0</v>
      </c>
      <c r="E231" s="29">
        <f>SUMIFS(أرشيف!U:U,أرشيف!C:C,B231,أرشيف!M:M,L231)</f>
        <v>9</v>
      </c>
      <c r="F231" s="29">
        <f>SUMIFS(أرشيف!U:U,أرشيف!C:C,B231,أرشيف!M:M,M231)</f>
        <v>2</v>
      </c>
      <c r="G231" s="29">
        <f>SUMIFS(أرشيف!U:U,أرشيف!C:C,B231,أرشيف!M:M,N231)</f>
        <v>0</v>
      </c>
      <c r="H231" s="29">
        <f>SUMIFS(أرشيف!U:U,أرشيف!C:C,B231,أرشيف!M:M,O231)</f>
        <v>0</v>
      </c>
      <c r="I231" s="35">
        <f t="shared" ref="I231:I239" si="20">SUM(C231:H231)</f>
        <v>14</v>
      </c>
      <c r="J231" s="37" t="s">
        <v>324</v>
      </c>
      <c r="K231" s="37" t="s">
        <v>836</v>
      </c>
      <c r="L231" s="37" t="s">
        <v>835</v>
      </c>
      <c r="M231" s="37" t="s">
        <v>40</v>
      </c>
      <c r="N231" s="37" t="s">
        <v>245</v>
      </c>
      <c r="O231" s="37" t="s">
        <v>839</v>
      </c>
      <c r="P231" s="37"/>
      <c r="Q231" s="37"/>
    </row>
    <row r="232" spans="1:25" ht="13.5" customHeight="1" x14ac:dyDescent="0.2">
      <c r="B232" s="12" t="s">
        <v>760</v>
      </c>
      <c r="C232" s="29">
        <f>SUMIFS(أرشيف!U:U,أرشيف!C:C,B232,أرشيف!M:M,J232)</f>
        <v>1</v>
      </c>
      <c r="D232" s="29">
        <f>SUMIFS(أرشيف!U:U,أرشيف!C:C,B232,أرشيف!M:M,K232)</f>
        <v>4</v>
      </c>
      <c r="E232" s="29">
        <f>SUMIFS(أرشيف!U:U,أرشيف!C:C,B232,أرشيف!M:M,L232)</f>
        <v>12</v>
      </c>
      <c r="F232" s="29">
        <f>SUMIFS(أرشيف!U:U,أرشيف!C:C,B232,أرشيف!M:M,M232)</f>
        <v>2</v>
      </c>
      <c r="G232" s="29">
        <f>SUMIFS(أرشيف!U:U,أرشيف!C:C,B232,أرشيف!M:M,N232)</f>
        <v>0</v>
      </c>
      <c r="H232" s="29">
        <f>SUMIFS(أرشيف!U:U,أرشيف!C:C,B232,أرشيف!M:M,O232)</f>
        <v>1</v>
      </c>
      <c r="I232" s="35">
        <f t="shared" si="20"/>
        <v>20</v>
      </c>
      <c r="J232" s="37" t="s">
        <v>324</v>
      </c>
      <c r="K232" s="37" t="s">
        <v>836</v>
      </c>
      <c r="L232" s="37" t="s">
        <v>835</v>
      </c>
      <c r="M232" s="37" t="s">
        <v>40</v>
      </c>
      <c r="N232" s="37" t="s">
        <v>245</v>
      </c>
      <c r="O232" s="37" t="s">
        <v>839</v>
      </c>
      <c r="P232" s="37"/>
      <c r="Q232" s="37"/>
    </row>
    <row r="233" spans="1:25" ht="13.5" customHeight="1" x14ac:dyDescent="0.2">
      <c r="B233" s="12" t="s">
        <v>765</v>
      </c>
      <c r="C233" s="29">
        <f>SUMIFS(أرشيف!U:U,أرشيف!C:C,B233,أرشيف!M:M,J233)</f>
        <v>0</v>
      </c>
      <c r="D233" s="29">
        <f>SUMIFS(أرشيف!U:U,أرشيف!C:C,B233,أرشيف!M:M,K233)</f>
        <v>0</v>
      </c>
      <c r="E233" s="29">
        <f>SUMIFS(أرشيف!U:U,أرشيف!C:C,B233,أرشيف!M:M,L233)</f>
        <v>3</v>
      </c>
      <c r="F233" s="29">
        <f>SUMIFS(أرشيف!U:U,أرشيف!C:C,B233,أرشيف!M:M,M233)</f>
        <v>1</v>
      </c>
      <c r="G233" s="29">
        <f>SUMIFS(أرشيف!U:U,أرشيف!C:C,B233,أرشيف!M:M,N233)</f>
        <v>0</v>
      </c>
      <c r="H233" s="29">
        <f>SUMIFS(أرشيف!U:U,أرشيف!C:C,B233,أرشيف!M:M,O233)</f>
        <v>0</v>
      </c>
      <c r="I233" s="35">
        <f t="shared" si="20"/>
        <v>4</v>
      </c>
      <c r="J233" s="37" t="s">
        <v>324</v>
      </c>
      <c r="K233" s="37" t="s">
        <v>836</v>
      </c>
      <c r="L233" s="37" t="s">
        <v>835</v>
      </c>
      <c r="M233" s="37" t="s">
        <v>40</v>
      </c>
      <c r="N233" s="37" t="s">
        <v>245</v>
      </c>
      <c r="O233" s="37" t="s">
        <v>839</v>
      </c>
      <c r="P233" s="37"/>
      <c r="Q233" s="37"/>
    </row>
    <row r="234" spans="1:25" ht="13.5" customHeight="1" x14ac:dyDescent="0.2">
      <c r="B234" s="12" t="s">
        <v>763</v>
      </c>
      <c r="C234" s="29">
        <f>SUMIFS(أرشيف!U:U,أرشيف!C:C,B234,أرشيف!M:M,J234)</f>
        <v>2</v>
      </c>
      <c r="D234" s="29">
        <f>SUMIFS(أرشيف!U:U,أرشيف!C:C,B234,أرشيف!M:M,K234)</f>
        <v>0</v>
      </c>
      <c r="E234" s="29">
        <f>SUMIFS(أرشيف!U:U,أرشيف!C:C,B234,أرشيف!M:M,L234)</f>
        <v>12</v>
      </c>
      <c r="F234" s="29">
        <f>SUMIFS(أرشيف!U:U,أرشيف!C:C,B234,أرشيف!M:M,M234)</f>
        <v>7</v>
      </c>
      <c r="G234" s="29">
        <f>SUMIFS(أرشيف!U:U,أرشيف!C:C,B234,أرشيف!M:M,N234)</f>
        <v>1</v>
      </c>
      <c r="H234" s="29">
        <f>SUMIFS(أرشيف!U:U,أرشيف!C:C,B234,أرشيف!M:M,O234)</f>
        <v>0</v>
      </c>
      <c r="I234" s="35">
        <f t="shared" si="20"/>
        <v>22</v>
      </c>
      <c r="J234" s="37" t="s">
        <v>324</v>
      </c>
      <c r="K234" s="37" t="s">
        <v>836</v>
      </c>
      <c r="L234" s="37" t="s">
        <v>835</v>
      </c>
      <c r="M234" s="37" t="s">
        <v>40</v>
      </c>
      <c r="N234" s="37" t="s">
        <v>245</v>
      </c>
      <c r="O234" s="37" t="s">
        <v>839</v>
      </c>
      <c r="P234" s="37"/>
      <c r="Q234" s="37"/>
    </row>
    <row r="235" spans="1:25" ht="13.5" customHeight="1" x14ac:dyDescent="0.2">
      <c r="B235" s="12" t="s">
        <v>766</v>
      </c>
      <c r="C235" s="29">
        <f>SUMIFS(أرشيف!U:U,أرشيف!C:C,B235,أرشيف!M:M,J235)</f>
        <v>9</v>
      </c>
      <c r="D235" s="29">
        <f>SUMIFS(أرشيف!U:U,أرشيف!C:C,B235,أرشيف!M:M,K235)</f>
        <v>1</v>
      </c>
      <c r="E235" s="29">
        <f>SUMIFS(أرشيف!U:U,أرشيف!C:C,B235,أرشيف!M:M,L235)</f>
        <v>18</v>
      </c>
      <c r="F235" s="29">
        <f>SUMIFS(أرشيف!U:U,أرشيف!C:C,B235,أرشيف!M:M,M235)</f>
        <v>1</v>
      </c>
      <c r="G235" s="29">
        <f>SUMIFS(أرشيف!U:U,أرشيف!C:C,B235,أرشيف!M:M,N235)</f>
        <v>0</v>
      </c>
      <c r="H235" s="29">
        <f>SUMIFS(أرشيف!U:U,أرشيف!C:C,B235,أرشيف!M:M,O235)</f>
        <v>0</v>
      </c>
      <c r="I235" s="35">
        <f t="shared" si="20"/>
        <v>29</v>
      </c>
      <c r="J235" s="37" t="s">
        <v>324</v>
      </c>
      <c r="K235" s="37" t="s">
        <v>836</v>
      </c>
      <c r="L235" s="37" t="s">
        <v>835</v>
      </c>
      <c r="M235" s="37" t="s">
        <v>40</v>
      </c>
      <c r="N235" s="37" t="s">
        <v>245</v>
      </c>
      <c r="O235" s="37" t="s">
        <v>839</v>
      </c>
      <c r="P235" s="37"/>
      <c r="Q235" s="37"/>
    </row>
    <row r="236" spans="1:25" ht="13.5" customHeight="1" x14ac:dyDescent="0.2">
      <c r="B236" s="12" t="s">
        <v>761</v>
      </c>
      <c r="C236" s="29">
        <f>SUMIFS(أرشيف!U:U,أرشيف!C:C,B236,أرشيف!M:M,J236)</f>
        <v>0</v>
      </c>
      <c r="D236" s="29">
        <f>SUMIFS(أرشيف!U:U,أرشيف!C:C,B236,أرشيف!M:M,K236)</f>
        <v>11</v>
      </c>
      <c r="E236" s="29">
        <f>SUMIFS(أرشيف!U:U,أرشيف!C:C,B236,أرشيف!M:M,L236)</f>
        <v>26</v>
      </c>
      <c r="F236" s="29">
        <f>SUMIFS(أرشيف!U:U,أرشيف!C:C,B236,أرشيف!M:M,M236)</f>
        <v>38</v>
      </c>
      <c r="G236" s="29">
        <f>SUMIFS(أرشيف!U:U,أرشيف!C:C,B236,أرشيف!M:M,N236)</f>
        <v>0</v>
      </c>
      <c r="H236" s="29">
        <f>SUMIFS(أرشيف!U:U,أرشيف!C:C,B236,أرشيف!M:M,O236)</f>
        <v>0</v>
      </c>
      <c r="I236" s="35">
        <f t="shared" si="20"/>
        <v>75</v>
      </c>
      <c r="J236" s="37" t="s">
        <v>324</v>
      </c>
      <c r="K236" s="37" t="s">
        <v>836</v>
      </c>
      <c r="L236" s="37" t="s">
        <v>835</v>
      </c>
      <c r="M236" s="37" t="s">
        <v>40</v>
      </c>
      <c r="N236" s="37" t="s">
        <v>245</v>
      </c>
      <c r="O236" s="37" t="s">
        <v>839</v>
      </c>
      <c r="P236" s="37"/>
      <c r="Q236" s="37"/>
    </row>
    <row r="237" spans="1:25" ht="13.5" customHeight="1" x14ac:dyDescent="0.2">
      <c r="B237" s="12" t="s">
        <v>767</v>
      </c>
      <c r="C237" s="29">
        <f>SUMIFS(أرشيف!U:U,أرشيف!C:C,B237,أرشيف!M:M,J237)</f>
        <v>1</v>
      </c>
      <c r="D237" s="29">
        <f>SUMIFS(أرشيف!U:U,أرشيف!C:C,B237,أرشيف!M:M,K237)</f>
        <v>1</v>
      </c>
      <c r="E237" s="29">
        <f>SUMIFS(أرشيف!U:U,أرشيف!C:C,B237,أرشيف!M:M,L237)</f>
        <v>3</v>
      </c>
      <c r="F237" s="29">
        <f>SUMIFS(أرشيف!U:U,أرشيف!C:C,B237,أرشيف!M:M,M237)</f>
        <v>2</v>
      </c>
      <c r="G237" s="29">
        <f>SUMIFS(أرشيف!U:U,أرشيف!C:C,B237,أرشيف!M:M,N237)</f>
        <v>0</v>
      </c>
      <c r="H237" s="29">
        <f>SUMIFS(أرشيف!U:U,أرشيف!C:C,B237,أرشيف!M:M,O237)</f>
        <v>0</v>
      </c>
      <c r="I237" s="35">
        <f t="shared" si="20"/>
        <v>7</v>
      </c>
      <c r="J237" s="37" t="s">
        <v>324</v>
      </c>
      <c r="K237" s="37" t="s">
        <v>836</v>
      </c>
      <c r="L237" s="37" t="s">
        <v>835</v>
      </c>
      <c r="M237" s="37" t="s">
        <v>40</v>
      </c>
      <c r="N237" s="37" t="s">
        <v>245</v>
      </c>
      <c r="O237" s="37" t="s">
        <v>839</v>
      </c>
      <c r="P237" s="37"/>
      <c r="Q237" s="37"/>
    </row>
    <row r="238" spans="1:25" ht="13.5" customHeight="1" x14ac:dyDescent="0.2">
      <c r="B238" s="12" t="s">
        <v>762</v>
      </c>
      <c r="C238" s="29">
        <f>SUMIFS(أرشيف!U:U,أرشيف!C:C,B238,أرشيف!M:M,J238)</f>
        <v>2</v>
      </c>
      <c r="D238" s="29">
        <f>SUMIFS(أرشيف!U:U,أرشيف!C:C,B238,أرشيف!M:M,K238)</f>
        <v>1</v>
      </c>
      <c r="E238" s="29">
        <f>SUMIFS(أرشيف!U:U,أرشيف!C:C,B238,أرشيف!M:M,L238)</f>
        <v>52</v>
      </c>
      <c r="F238" s="29">
        <f>SUMIFS(أرشيف!U:U,أرشيف!C:C,B238,أرشيف!M:M,M238)</f>
        <v>15</v>
      </c>
      <c r="G238" s="29">
        <f>SUMIFS(أرشيف!U:U,أرشيف!C:C,B238,أرشيف!M:M,N238)</f>
        <v>0</v>
      </c>
      <c r="H238" s="29">
        <f>SUMIFS(أرشيف!U:U,أرشيف!C:C,B238,أرشيف!M:M,O238)</f>
        <v>0</v>
      </c>
      <c r="I238" s="35">
        <f t="shared" si="20"/>
        <v>70</v>
      </c>
      <c r="J238" s="37" t="s">
        <v>324</v>
      </c>
      <c r="K238" s="37" t="s">
        <v>836</v>
      </c>
      <c r="L238" s="37" t="s">
        <v>835</v>
      </c>
      <c r="M238" s="37" t="s">
        <v>40</v>
      </c>
      <c r="N238" s="37" t="s">
        <v>245</v>
      </c>
      <c r="O238" s="37" t="s">
        <v>839</v>
      </c>
      <c r="P238" s="37"/>
      <c r="Q238" s="37"/>
    </row>
    <row r="239" spans="1:25" ht="13.5" customHeight="1" x14ac:dyDescent="0.2">
      <c r="B239" s="12" t="s">
        <v>768</v>
      </c>
      <c r="C239" s="29">
        <f>SUMIFS(أرشيف!U:U,أرشيف!C:C,B239,أرشيف!M:M,J239)</f>
        <v>0</v>
      </c>
      <c r="D239" s="29">
        <f>SUMIFS(أرشيف!U:U,أرشيف!C:C,B239,أرشيف!M:M,K239)</f>
        <v>2</v>
      </c>
      <c r="E239" s="29">
        <f>SUMIFS(أرشيف!U:U,أرشيف!C:C,B239,أرشيف!M:M,L239)</f>
        <v>21</v>
      </c>
      <c r="F239" s="29">
        <f>SUMIFS(أرشيف!U:U,أرشيف!C:C,B239,أرشيف!M:M,M239)</f>
        <v>3</v>
      </c>
      <c r="G239" s="29">
        <f>SUMIFS(أرشيف!U:U,أرشيف!C:C,B239,أرشيف!M:M,N239)</f>
        <v>0</v>
      </c>
      <c r="H239" s="29">
        <f>SUMIFS(أرشيف!U:U,أرشيف!C:C,B239,أرشيف!M:M,O239)</f>
        <v>0</v>
      </c>
      <c r="I239" s="35">
        <f t="shared" si="20"/>
        <v>26</v>
      </c>
      <c r="J239" s="37" t="s">
        <v>324</v>
      </c>
      <c r="K239" s="37" t="s">
        <v>836</v>
      </c>
      <c r="L239" s="37" t="s">
        <v>835</v>
      </c>
      <c r="M239" s="37" t="s">
        <v>40</v>
      </c>
      <c r="N239" s="37" t="s">
        <v>245</v>
      </c>
      <c r="O239" s="37" t="s">
        <v>839</v>
      </c>
      <c r="P239" s="37"/>
      <c r="Q239" s="37"/>
    </row>
    <row r="240" spans="1:25" ht="15" x14ac:dyDescent="0.2">
      <c r="B240" s="34" t="s">
        <v>8</v>
      </c>
      <c r="C240" s="35">
        <f>SUM(C230:C239)</f>
        <v>18</v>
      </c>
      <c r="D240" s="35">
        <f t="shared" ref="D240:I240" si="21">SUM(D230:D239)</f>
        <v>20</v>
      </c>
      <c r="E240" s="35">
        <f t="shared" si="21"/>
        <v>168</v>
      </c>
      <c r="F240" s="35">
        <f t="shared" si="21"/>
        <v>83</v>
      </c>
      <c r="G240" s="35">
        <f t="shared" si="21"/>
        <v>1</v>
      </c>
      <c r="H240" s="35">
        <f t="shared" si="21"/>
        <v>1</v>
      </c>
      <c r="I240" s="35">
        <f t="shared" si="21"/>
        <v>291</v>
      </c>
      <c r="J240" s="37"/>
      <c r="K240" s="37"/>
      <c r="L240" s="37"/>
      <c r="M240" s="37"/>
      <c r="N240" s="37"/>
      <c r="O240" s="37"/>
      <c r="P240" s="37"/>
      <c r="Q240" s="37"/>
      <c r="X240" s="19"/>
      <c r="Y240" s="17"/>
    </row>
    <row r="241" spans="1:25" ht="42.75" customHeight="1" x14ac:dyDescent="0.2">
      <c r="I241" s="13"/>
      <c r="J241" s="38"/>
      <c r="K241" s="37"/>
      <c r="L241" s="37"/>
      <c r="M241" s="37"/>
      <c r="N241" s="37"/>
      <c r="O241" s="37"/>
      <c r="P241" s="37"/>
      <c r="Q241" s="37"/>
      <c r="X241" s="19"/>
    </row>
    <row r="242" spans="1:25" ht="15" customHeight="1" x14ac:dyDescent="0.2">
      <c r="I242" s="13"/>
      <c r="J242" s="38"/>
      <c r="K242" s="37"/>
      <c r="L242" s="37"/>
      <c r="M242" s="37"/>
      <c r="N242" s="37"/>
      <c r="O242" s="37"/>
      <c r="P242" s="37"/>
      <c r="Q242" s="37"/>
      <c r="X242" s="19"/>
    </row>
    <row r="243" spans="1:25" ht="15" customHeight="1" x14ac:dyDescent="0.2">
      <c r="A243" s="9">
        <v>20</v>
      </c>
      <c r="B243" s="41" t="s">
        <v>751</v>
      </c>
      <c r="C243" s="41"/>
      <c r="D243" s="41"/>
      <c r="E243" s="41"/>
      <c r="F243" s="41"/>
      <c r="G243" s="41"/>
      <c r="H243" s="10"/>
      <c r="J243" s="36"/>
      <c r="K243" s="37"/>
      <c r="L243" s="37"/>
      <c r="M243" s="37"/>
      <c r="N243" s="37"/>
      <c r="O243" s="37"/>
      <c r="P243" s="37"/>
      <c r="Q243" s="37"/>
    </row>
    <row r="244" spans="1:25" ht="15" customHeight="1" x14ac:dyDescent="0.2">
      <c r="B244" s="42" t="s">
        <v>895</v>
      </c>
      <c r="C244" s="42"/>
      <c r="D244" s="42"/>
      <c r="E244" s="42"/>
      <c r="F244" s="42"/>
      <c r="G244" s="42"/>
      <c r="H244" s="10"/>
      <c r="J244" s="36"/>
      <c r="K244" s="37"/>
      <c r="L244" s="37"/>
      <c r="M244" s="37"/>
      <c r="N244" s="37"/>
      <c r="O244" s="37"/>
      <c r="P244" s="37"/>
      <c r="Q244" s="37"/>
    </row>
    <row r="245" spans="1:25" ht="30.75" customHeight="1" x14ac:dyDescent="0.2">
      <c r="B245" s="11" t="s">
        <v>896</v>
      </c>
      <c r="C245" s="26" t="s">
        <v>93</v>
      </c>
      <c r="D245" s="26" t="s">
        <v>92</v>
      </c>
      <c r="E245" s="26" t="s">
        <v>670</v>
      </c>
      <c r="F245" s="26" t="s">
        <v>841</v>
      </c>
      <c r="G245" s="34" t="s">
        <v>8</v>
      </c>
      <c r="H245" s="37"/>
      <c r="I245" s="37"/>
      <c r="J245" s="37"/>
      <c r="K245" s="37"/>
      <c r="L245" s="37"/>
      <c r="M245" s="37"/>
      <c r="N245" s="37"/>
      <c r="O245" s="37"/>
      <c r="P245" s="37"/>
      <c r="Q245" s="37"/>
    </row>
    <row r="246" spans="1:25" ht="13.5" customHeight="1" x14ac:dyDescent="0.2">
      <c r="B246" s="12" t="s">
        <v>759</v>
      </c>
      <c r="C246" s="29">
        <f>SUMIFS(أرشيف!U:U,أرشيف!C:C,B246,أرشيف!P:P,H246)</f>
        <v>12</v>
      </c>
      <c r="D246" s="29">
        <f>SUMIFS(أرشيف!U:U,أرشيف!C:C,B246,أرشيف!P:P,I246)</f>
        <v>0</v>
      </c>
      <c r="E246" s="29">
        <f>SUMIFS(أرشيف!U:U,أرشيف!C:C,B246,أرشيف!P:P,J246)</f>
        <v>0</v>
      </c>
      <c r="F246" s="29">
        <f>SUMIFS(أرشيف!U:U,أرشيف!C:C,B246,أرشيف!P:P,K246)</f>
        <v>12</v>
      </c>
      <c r="G246" s="35">
        <f t="shared" ref="G246:G255" si="22">SUM(C246:F246)</f>
        <v>24</v>
      </c>
      <c r="H246" s="37" t="s">
        <v>93</v>
      </c>
      <c r="I246" s="37" t="s">
        <v>92</v>
      </c>
      <c r="J246" s="37" t="s">
        <v>670</v>
      </c>
      <c r="K246" s="37" t="s">
        <v>841</v>
      </c>
      <c r="L246" s="37"/>
      <c r="M246" s="37"/>
      <c r="N246" s="37"/>
      <c r="O246" s="37"/>
      <c r="P246" s="37"/>
      <c r="Q246" s="37"/>
    </row>
    <row r="247" spans="1:25" ht="13.5" customHeight="1" x14ac:dyDescent="0.2">
      <c r="B247" s="12" t="s">
        <v>764</v>
      </c>
      <c r="C247" s="29">
        <f>SUMIFS(أرشيف!U:U,أرشيف!C:C,B247,أرشيف!P:P,H247)</f>
        <v>10</v>
      </c>
      <c r="D247" s="29">
        <f>SUMIFS(أرشيف!U:U,أرشيف!C:C,B247,أرشيف!P:P,I247)</f>
        <v>1</v>
      </c>
      <c r="E247" s="29">
        <f>SUMIFS(أرشيف!U:U,أرشيف!C:C,B247,أرشيف!P:P,J247)</f>
        <v>0</v>
      </c>
      <c r="F247" s="29">
        <f>SUMIFS(أرشيف!U:U,أرشيف!C:C,B247,أرشيف!P:P,K247)</f>
        <v>3</v>
      </c>
      <c r="G247" s="35">
        <f t="shared" si="22"/>
        <v>14</v>
      </c>
      <c r="H247" s="37" t="s">
        <v>93</v>
      </c>
      <c r="I247" s="37" t="s">
        <v>92</v>
      </c>
      <c r="J247" s="37" t="s">
        <v>670</v>
      </c>
      <c r="K247" s="37" t="s">
        <v>841</v>
      </c>
      <c r="L247" s="37"/>
      <c r="M247" s="37"/>
      <c r="N247" s="37"/>
      <c r="O247" s="37"/>
      <c r="P247" s="37"/>
      <c r="Q247" s="37"/>
    </row>
    <row r="248" spans="1:25" ht="13.5" customHeight="1" x14ac:dyDescent="0.2">
      <c r="B248" s="12" t="s">
        <v>760</v>
      </c>
      <c r="C248" s="29">
        <f>SUMIFS(أرشيف!U:U,أرشيف!C:C,B248,أرشيف!P:P,H248)</f>
        <v>16</v>
      </c>
      <c r="D248" s="29">
        <f>SUMIFS(أرشيف!U:U,أرشيف!C:C,B248,أرشيف!P:P,I248)</f>
        <v>1</v>
      </c>
      <c r="E248" s="29">
        <f>SUMIFS(أرشيف!U:U,أرشيف!C:C,B248,أرشيف!P:P,J248)</f>
        <v>1</v>
      </c>
      <c r="F248" s="29">
        <f>SUMIFS(أرشيف!U:U,أرشيف!C:C,B248,أرشيف!P:P,K248)</f>
        <v>2</v>
      </c>
      <c r="G248" s="35">
        <f t="shared" si="22"/>
        <v>20</v>
      </c>
      <c r="H248" s="37" t="s">
        <v>93</v>
      </c>
      <c r="I248" s="37" t="s">
        <v>92</v>
      </c>
      <c r="J248" s="37" t="s">
        <v>670</v>
      </c>
      <c r="K248" s="37" t="s">
        <v>841</v>
      </c>
      <c r="L248" s="37"/>
      <c r="M248" s="37"/>
      <c r="N248" s="37"/>
      <c r="O248" s="37"/>
      <c r="P248" s="37"/>
      <c r="Q248" s="37"/>
    </row>
    <row r="249" spans="1:25" ht="13.5" customHeight="1" x14ac:dyDescent="0.2">
      <c r="B249" s="12" t="s">
        <v>765</v>
      </c>
      <c r="C249" s="29">
        <f>SUMIFS(أرشيف!U:U,أرشيف!C:C,B249,أرشيف!P:P,H249)</f>
        <v>2</v>
      </c>
      <c r="D249" s="29">
        <f>SUMIFS(أرشيف!U:U,أرشيف!C:C,B249,أرشيف!P:P,I249)</f>
        <v>1</v>
      </c>
      <c r="E249" s="29">
        <f>SUMIFS(أرشيف!U:U,أرشيف!C:C,B249,أرشيف!P:P,J249)</f>
        <v>0</v>
      </c>
      <c r="F249" s="29">
        <f>SUMIFS(أرشيف!U:U,أرشيف!C:C,B249,أرشيف!P:P,K249)</f>
        <v>1</v>
      </c>
      <c r="G249" s="35">
        <f t="shared" si="22"/>
        <v>4</v>
      </c>
      <c r="H249" s="37" t="s">
        <v>93</v>
      </c>
      <c r="I249" s="37" t="s">
        <v>92</v>
      </c>
      <c r="J249" s="37" t="s">
        <v>670</v>
      </c>
      <c r="K249" s="37" t="s">
        <v>841</v>
      </c>
      <c r="L249" s="37"/>
      <c r="M249" s="37"/>
      <c r="N249" s="37"/>
      <c r="O249" s="37"/>
      <c r="P249" s="37"/>
      <c r="Q249" s="37"/>
    </row>
    <row r="250" spans="1:25" ht="13.5" customHeight="1" x14ac:dyDescent="0.2">
      <c r="B250" s="12" t="s">
        <v>763</v>
      </c>
      <c r="C250" s="29">
        <f>SUMIFS(أرشيف!U:U,أرشيف!C:C,B250,أرشيف!P:P,H250)</f>
        <v>15</v>
      </c>
      <c r="D250" s="29">
        <f>SUMIFS(أرشيف!U:U,أرشيف!C:C,B250,أرشيف!P:P,I250)</f>
        <v>4</v>
      </c>
      <c r="E250" s="29">
        <f>SUMIFS(أرشيف!U:U,أرشيف!C:C,B250,أرشيف!P:P,J250)</f>
        <v>0</v>
      </c>
      <c r="F250" s="29">
        <f>SUMIFS(أرشيف!U:U,أرشيف!C:C,B250,أرشيف!P:P,K250)</f>
        <v>3</v>
      </c>
      <c r="G250" s="35">
        <f t="shared" si="22"/>
        <v>22</v>
      </c>
      <c r="H250" s="37" t="s">
        <v>93</v>
      </c>
      <c r="I250" s="37" t="s">
        <v>92</v>
      </c>
      <c r="J250" s="37" t="s">
        <v>670</v>
      </c>
      <c r="K250" s="37" t="s">
        <v>841</v>
      </c>
      <c r="L250" s="37"/>
      <c r="M250" s="37"/>
      <c r="N250" s="37"/>
      <c r="O250" s="37"/>
      <c r="P250" s="37"/>
      <c r="Q250" s="37"/>
    </row>
    <row r="251" spans="1:25" ht="13.5" customHeight="1" x14ac:dyDescent="0.2">
      <c r="B251" s="12" t="s">
        <v>766</v>
      </c>
      <c r="C251" s="29">
        <f>SUMIFS(أرشيف!U:U,أرشيف!C:C,B251,أرشيف!P:P,H251)</f>
        <v>18</v>
      </c>
      <c r="D251" s="29">
        <f>SUMIFS(أرشيف!U:U,أرشيف!C:C,B251,أرشيف!P:P,I251)</f>
        <v>10</v>
      </c>
      <c r="E251" s="29">
        <f>SUMIFS(أرشيف!U:U,أرشيف!C:C,B251,أرشيف!P:P,J251)</f>
        <v>1</v>
      </c>
      <c r="F251" s="29">
        <f>SUMIFS(أرشيف!U:U,أرشيف!C:C,B251,أرشيف!P:P,K251)</f>
        <v>0</v>
      </c>
      <c r="G251" s="35">
        <f t="shared" si="22"/>
        <v>29</v>
      </c>
      <c r="H251" s="37" t="s">
        <v>93</v>
      </c>
      <c r="I251" s="37" t="s">
        <v>92</v>
      </c>
      <c r="J251" s="37" t="s">
        <v>670</v>
      </c>
      <c r="K251" s="37" t="s">
        <v>841</v>
      </c>
      <c r="L251" s="37"/>
      <c r="M251" s="37"/>
      <c r="N251" s="37"/>
      <c r="O251" s="37"/>
      <c r="P251" s="37"/>
      <c r="Q251" s="37"/>
    </row>
    <row r="252" spans="1:25" ht="13.5" customHeight="1" x14ac:dyDescent="0.2">
      <c r="B252" s="12" t="s">
        <v>761</v>
      </c>
      <c r="C252" s="29">
        <f>SUMIFS(أرشيف!U:U,أرشيف!C:C,B252,أرشيف!P:P,H252)</f>
        <v>12</v>
      </c>
      <c r="D252" s="29">
        <f>SUMIFS(أرشيف!U:U,أرشيف!C:C,B252,أرشيف!P:P,I252)</f>
        <v>26</v>
      </c>
      <c r="E252" s="29">
        <f>SUMIFS(أرشيف!U:U,أرشيف!C:C,B252,أرشيف!P:P,J252)</f>
        <v>0</v>
      </c>
      <c r="F252" s="29">
        <f>SUMIFS(أرشيف!U:U,أرشيف!C:C,B252,أرشيف!P:P,K252)</f>
        <v>37</v>
      </c>
      <c r="G252" s="35">
        <f t="shared" si="22"/>
        <v>75</v>
      </c>
      <c r="H252" s="37" t="s">
        <v>93</v>
      </c>
      <c r="I252" s="37" t="s">
        <v>92</v>
      </c>
      <c r="J252" s="37" t="s">
        <v>670</v>
      </c>
      <c r="K252" s="37" t="s">
        <v>841</v>
      </c>
      <c r="L252" s="37"/>
      <c r="M252" s="37"/>
      <c r="N252" s="37"/>
      <c r="O252" s="37"/>
      <c r="P252" s="37"/>
      <c r="Q252" s="37"/>
    </row>
    <row r="253" spans="1:25" ht="13.5" customHeight="1" x14ac:dyDescent="0.2">
      <c r="B253" s="12" t="s">
        <v>767</v>
      </c>
      <c r="C253" s="29">
        <f>SUMIFS(أرشيف!U:U,أرشيف!C:C,B253,أرشيف!P:P,H253)</f>
        <v>2</v>
      </c>
      <c r="D253" s="29">
        <f>SUMIFS(أرشيف!U:U,أرشيف!C:C,B253,أرشيف!P:P,I253)</f>
        <v>2</v>
      </c>
      <c r="E253" s="29">
        <f>SUMIFS(أرشيف!U:U,أرشيف!C:C,B253,أرشيف!P:P,J253)</f>
        <v>1</v>
      </c>
      <c r="F253" s="29">
        <f>SUMIFS(أرشيف!U:U,أرشيف!C:C,B253,أرشيف!P:P,K253)</f>
        <v>2</v>
      </c>
      <c r="G253" s="35">
        <f t="shared" si="22"/>
        <v>7</v>
      </c>
      <c r="H253" s="37" t="s">
        <v>93</v>
      </c>
      <c r="I253" s="37" t="s">
        <v>92</v>
      </c>
      <c r="J253" s="37" t="s">
        <v>670</v>
      </c>
      <c r="K253" s="37" t="s">
        <v>841</v>
      </c>
      <c r="L253" s="37"/>
      <c r="M253" s="37"/>
      <c r="N253" s="37"/>
      <c r="O253" s="37"/>
      <c r="P253" s="37"/>
      <c r="Q253" s="37"/>
    </row>
    <row r="254" spans="1:25" ht="13.5" customHeight="1" x14ac:dyDescent="0.2">
      <c r="B254" s="12" t="s">
        <v>762</v>
      </c>
      <c r="C254" s="29">
        <f>SUMIFS(أرشيف!U:U,أرشيف!C:C,B254,أرشيف!P:P,H254)</f>
        <v>67</v>
      </c>
      <c r="D254" s="29">
        <f>SUMIFS(أرشيف!U:U,أرشيف!C:C,B254,أرشيف!P:P,I254)</f>
        <v>3</v>
      </c>
      <c r="E254" s="29">
        <f>SUMIFS(أرشيف!U:U,أرشيف!C:C,B254,أرشيف!P:P,J254)</f>
        <v>0</v>
      </c>
      <c r="F254" s="29">
        <f>SUMIFS(أرشيف!U:U,أرشيف!C:C,B254,أرشيف!P:P,K254)</f>
        <v>0</v>
      </c>
      <c r="G254" s="35">
        <f t="shared" si="22"/>
        <v>70</v>
      </c>
      <c r="H254" s="37" t="s">
        <v>93</v>
      </c>
      <c r="I254" s="37" t="s">
        <v>92</v>
      </c>
      <c r="J254" s="37" t="s">
        <v>670</v>
      </c>
      <c r="K254" s="37" t="s">
        <v>841</v>
      </c>
      <c r="L254" s="37"/>
      <c r="M254" s="37"/>
      <c r="N254" s="37"/>
      <c r="O254" s="37"/>
      <c r="P254" s="37"/>
      <c r="Q254" s="37"/>
    </row>
    <row r="255" spans="1:25" ht="13.5" customHeight="1" x14ac:dyDescent="0.2">
      <c r="B255" s="12" t="s">
        <v>768</v>
      </c>
      <c r="C255" s="29">
        <f>SUMIFS(أرشيف!U:U,أرشيف!C:C,B255,أرشيف!P:P,H255)</f>
        <v>8</v>
      </c>
      <c r="D255" s="29">
        <f>SUMIFS(أرشيف!U:U,أرشيف!C:C,B255,أرشيف!P:P,I255)</f>
        <v>13</v>
      </c>
      <c r="E255" s="29">
        <f>SUMIFS(أرشيف!U:U,أرشيف!C:C,B255,أرشيف!P:P,J255)</f>
        <v>2</v>
      </c>
      <c r="F255" s="29">
        <f>SUMIFS(أرشيف!U:U,أرشيف!C:C,B255,أرشيف!P:P,K255)</f>
        <v>3</v>
      </c>
      <c r="G255" s="35">
        <f t="shared" si="22"/>
        <v>26</v>
      </c>
      <c r="H255" s="37" t="s">
        <v>93</v>
      </c>
      <c r="I255" s="37" t="s">
        <v>92</v>
      </c>
      <c r="J255" s="37" t="s">
        <v>670</v>
      </c>
      <c r="K255" s="37" t="s">
        <v>841</v>
      </c>
      <c r="L255" s="37"/>
      <c r="M255" s="37"/>
      <c r="N255" s="37"/>
      <c r="O255" s="37"/>
      <c r="P255" s="37"/>
      <c r="Q255" s="37"/>
    </row>
    <row r="256" spans="1:25" ht="15" x14ac:dyDescent="0.2">
      <c r="B256" s="34" t="s">
        <v>8</v>
      </c>
      <c r="C256" s="35">
        <f>SUM(C246:C255)</f>
        <v>162</v>
      </c>
      <c r="D256" s="35">
        <f t="shared" ref="D256:G256" si="23">SUM(D246:D255)</f>
        <v>61</v>
      </c>
      <c r="E256" s="35">
        <f t="shared" si="23"/>
        <v>5</v>
      </c>
      <c r="F256" s="35">
        <f t="shared" si="23"/>
        <v>63</v>
      </c>
      <c r="G256" s="35">
        <f t="shared" si="23"/>
        <v>291</v>
      </c>
      <c r="H256" s="37"/>
      <c r="I256" s="37"/>
      <c r="J256" s="37"/>
      <c r="K256" s="37"/>
      <c r="L256" s="37"/>
      <c r="M256" s="37"/>
      <c r="N256" s="37"/>
      <c r="O256" s="37"/>
      <c r="P256" s="37"/>
      <c r="Q256" s="37"/>
      <c r="X256" s="19"/>
      <c r="Y256" s="17"/>
    </row>
    <row r="257" spans="1:25" ht="42.75" customHeight="1" x14ac:dyDescent="0.2">
      <c r="H257" s="37"/>
      <c r="I257" s="39"/>
      <c r="J257" s="38"/>
      <c r="K257" s="37"/>
      <c r="L257" s="37"/>
      <c r="M257" s="37"/>
      <c r="N257" s="37"/>
      <c r="O257" s="37"/>
      <c r="P257" s="37"/>
      <c r="Q257" s="37"/>
      <c r="X257" s="19"/>
    </row>
    <row r="258" spans="1:25" ht="15" customHeight="1" x14ac:dyDescent="0.2">
      <c r="I258" s="13"/>
      <c r="J258" s="38"/>
      <c r="K258" s="37"/>
      <c r="L258" s="37"/>
      <c r="M258" s="37"/>
      <c r="N258" s="37"/>
      <c r="O258" s="37"/>
      <c r="P258" s="37"/>
      <c r="Q258" s="37"/>
      <c r="X258" s="19"/>
    </row>
    <row r="259" spans="1:25" ht="15" customHeight="1" x14ac:dyDescent="0.2">
      <c r="A259" s="9">
        <v>21</v>
      </c>
      <c r="B259" s="41" t="s">
        <v>751</v>
      </c>
      <c r="C259" s="41"/>
      <c r="D259" s="41"/>
      <c r="E259" s="41"/>
      <c r="F259" s="41"/>
      <c r="G259" s="41"/>
      <c r="H259" s="41"/>
      <c r="J259" s="36"/>
      <c r="K259" s="37"/>
      <c r="L259" s="37"/>
      <c r="M259" s="37"/>
      <c r="N259" s="37"/>
      <c r="O259" s="37"/>
      <c r="P259" s="37"/>
      <c r="Q259" s="37"/>
    </row>
    <row r="260" spans="1:25" ht="15" customHeight="1" x14ac:dyDescent="0.2">
      <c r="B260" s="42" t="s">
        <v>897</v>
      </c>
      <c r="C260" s="42"/>
      <c r="D260" s="42"/>
      <c r="E260" s="42"/>
      <c r="F260" s="42"/>
      <c r="G260" s="42"/>
      <c r="H260" s="42"/>
      <c r="I260" s="40"/>
      <c r="J260" s="36"/>
      <c r="K260" s="37"/>
      <c r="L260" s="37"/>
      <c r="M260" s="37"/>
      <c r="N260" s="37"/>
      <c r="O260" s="37"/>
      <c r="P260" s="37"/>
      <c r="Q260" s="37"/>
    </row>
    <row r="261" spans="1:25" ht="30.75" customHeight="1" x14ac:dyDescent="0.2">
      <c r="B261" s="11" t="s">
        <v>898</v>
      </c>
      <c r="C261" s="26" t="s">
        <v>159</v>
      </c>
      <c r="D261" s="26" t="s">
        <v>842</v>
      </c>
      <c r="E261" s="26" t="s">
        <v>844</v>
      </c>
      <c r="F261" s="26" t="s">
        <v>160</v>
      </c>
      <c r="G261" s="26" t="s">
        <v>843</v>
      </c>
      <c r="H261" s="34" t="s">
        <v>8</v>
      </c>
      <c r="I261" s="37"/>
      <c r="J261" s="37"/>
      <c r="K261" s="37"/>
      <c r="L261" s="37"/>
      <c r="M261" s="37"/>
      <c r="N261" s="37"/>
      <c r="O261" s="37"/>
      <c r="P261" s="37"/>
      <c r="Q261" s="37"/>
    </row>
    <row r="262" spans="1:25" ht="13.5" customHeight="1" x14ac:dyDescent="0.2">
      <c r="B262" s="12" t="s">
        <v>759</v>
      </c>
      <c r="C262" s="29">
        <f>SUMIFS(أرشيف!U:U,أرشيف!C:C,B262,أرشيف!Q:Q,I262)</f>
        <v>0</v>
      </c>
      <c r="D262" s="29">
        <f>SUMIFS(أرشيف!U:U,أرشيف!C:C,B262,أرشيف!Q:Q,J262)</f>
        <v>0</v>
      </c>
      <c r="E262" s="29">
        <f>SUMIFS(أرشيف!U:U,أرشيف!C:C,B262,أرشيف!Q:Q,K262)</f>
        <v>2</v>
      </c>
      <c r="F262" s="29">
        <f>SUMIFS(أرشيف!U:U,أرشيف!C:C,B262,أرشيف!Q:Q,L262)</f>
        <v>22</v>
      </c>
      <c r="G262" s="29">
        <f>SUMIFS(أرشيف!U:U,أرشيف!C:C,B262,أرشيف!Q:Q,M262)</f>
        <v>0</v>
      </c>
      <c r="H262" s="35">
        <f t="shared" ref="H262:H267" si="24">SUM(C262:G262)</f>
        <v>24</v>
      </c>
      <c r="I262" s="37" t="s">
        <v>159</v>
      </c>
      <c r="J262" s="37" t="s">
        <v>842</v>
      </c>
      <c r="K262" s="37" t="s">
        <v>844</v>
      </c>
      <c r="L262" s="37" t="s">
        <v>160</v>
      </c>
      <c r="M262" s="37" t="s">
        <v>843</v>
      </c>
      <c r="N262" s="37"/>
      <c r="O262" s="37"/>
      <c r="P262" s="37"/>
      <c r="Q262" s="37"/>
    </row>
    <row r="263" spans="1:25" ht="13.5" customHeight="1" x14ac:dyDescent="0.2">
      <c r="B263" s="12" t="s">
        <v>764</v>
      </c>
      <c r="C263" s="29">
        <f>SUMIFS(أرشيف!U:U,أرشيف!C:C,B263,أرشيف!Q:Q,I263)</f>
        <v>1</v>
      </c>
      <c r="D263" s="29">
        <f>SUMIFS(أرشيف!U:U,أرشيف!C:C,B263,أرشيف!Q:Q,J263)</f>
        <v>3</v>
      </c>
      <c r="E263" s="29">
        <f>SUMIFS(أرشيف!U:U,أرشيف!C:C,B263,أرشيف!Q:Q,K263)</f>
        <v>5</v>
      </c>
      <c r="F263" s="29">
        <f>SUMIFS(أرشيف!U:U,أرشيف!C:C,B263,أرشيف!Q:Q,L263)</f>
        <v>5</v>
      </c>
      <c r="G263" s="29">
        <f>SUMIFS(أرشيف!U:U,أرشيف!C:C,B263,أرشيف!Q:Q,M263)</f>
        <v>0</v>
      </c>
      <c r="H263" s="35">
        <f t="shared" si="24"/>
        <v>14</v>
      </c>
      <c r="I263" s="37" t="s">
        <v>159</v>
      </c>
      <c r="J263" s="37" t="s">
        <v>842</v>
      </c>
      <c r="K263" s="37" t="s">
        <v>844</v>
      </c>
      <c r="L263" s="37" t="s">
        <v>160</v>
      </c>
      <c r="M263" s="37" t="s">
        <v>843</v>
      </c>
      <c r="N263" s="37"/>
      <c r="O263" s="37"/>
      <c r="P263" s="37"/>
      <c r="Q263" s="37"/>
    </row>
    <row r="264" spans="1:25" ht="13.5" customHeight="1" x14ac:dyDescent="0.2">
      <c r="B264" s="12" t="s">
        <v>760</v>
      </c>
      <c r="C264" s="29">
        <f>SUMIFS(أرشيف!U:U,أرشيف!C:C,B264,أرشيف!Q:Q,I264)</f>
        <v>1</v>
      </c>
      <c r="D264" s="29">
        <f>SUMIFS(أرشيف!U:U,أرشيف!C:C,B264,أرشيف!Q:Q,J264)</f>
        <v>0</v>
      </c>
      <c r="E264" s="29">
        <f>SUMIFS(أرشيف!U:U,أرشيف!C:C,B264,أرشيف!Q:Q,K264)</f>
        <v>15</v>
      </c>
      <c r="F264" s="29">
        <f>SUMIFS(أرشيف!U:U,أرشيف!C:C,B264,أرشيف!Q:Q,L264)</f>
        <v>3</v>
      </c>
      <c r="G264" s="29">
        <f>SUMIFS(أرشيف!U:U,أرشيف!C:C,B264,أرشيف!Q:Q,M264)</f>
        <v>1</v>
      </c>
      <c r="H264" s="35">
        <f t="shared" si="24"/>
        <v>20</v>
      </c>
      <c r="I264" s="37" t="s">
        <v>159</v>
      </c>
      <c r="J264" s="37" t="s">
        <v>842</v>
      </c>
      <c r="K264" s="37" t="s">
        <v>844</v>
      </c>
      <c r="L264" s="37" t="s">
        <v>160</v>
      </c>
      <c r="M264" s="37" t="s">
        <v>843</v>
      </c>
      <c r="N264" s="37"/>
      <c r="O264" s="37"/>
      <c r="P264" s="37"/>
      <c r="Q264" s="37"/>
    </row>
    <row r="265" spans="1:25" ht="13.5" customHeight="1" x14ac:dyDescent="0.2">
      <c r="B265" s="12" t="s">
        <v>765</v>
      </c>
      <c r="C265" s="29">
        <f>SUMIFS(أرشيف!U:U,أرشيف!C:C,B265,أرشيف!Q:Q,I265)</f>
        <v>1</v>
      </c>
      <c r="D265" s="29">
        <f>SUMIFS(أرشيف!U:U,أرشيف!C:C,B265,أرشيف!Q:Q,J265)</f>
        <v>0</v>
      </c>
      <c r="E265" s="29">
        <f>SUMIFS(أرشيف!U:U,أرشيف!C:C,B265,أرشيف!Q:Q,K265)</f>
        <v>2</v>
      </c>
      <c r="F265" s="29">
        <f>SUMIFS(أرشيف!U:U,أرشيف!C:C,B265,أرشيف!Q:Q,L265)</f>
        <v>1</v>
      </c>
      <c r="G265" s="29">
        <f>SUMIFS(أرشيف!U:U,أرشيف!C:C,B265,أرشيف!Q:Q,M265)</f>
        <v>0</v>
      </c>
      <c r="H265" s="35">
        <f t="shared" si="24"/>
        <v>4</v>
      </c>
      <c r="I265" s="37" t="s">
        <v>159</v>
      </c>
      <c r="J265" s="37" t="s">
        <v>842</v>
      </c>
      <c r="K265" s="37" t="s">
        <v>844</v>
      </c>
      <c r="L265" s="37" t="s">
        <v>160</v>
      </c>
      <c r="M265" s="37" t="s">
        <v>843</v>
      </c>
      <c r="N265" s="37"/>
      <c r="O265" s="37"/>
      <c r="P265" s="37"/>
      <c r="Q265" s="37"/>
    </row>
    <row r="266" spans="1:25" ht="13.5" customHeight="1" x14ac:dyDescent="0.2">
      <c r="B266" s="12" t="s">
        <v>763</v>
      </c>
      <c r="C266" s="29">
        <f>SUMIFS(أرشيف!U:U,أرشيف!C:C,B266,أرشيف!Q:Q,I266)</f>
        <v>4</v>
      </c>
      <c r="D266" s="29">
        <f>SUMIFS(أرشيف!U:U,أرشيف!C:C,B266,أرشيف!Q:Q,J266)</f>
        <v>1</v>
      </c>
      <c r="E266" s="29">
        <f>SUMIFS(أرشيف!U:U,أرشيف!C:C,B266,أرشيف!Q:Q,K266)</f>
        <v>6</v>
      </c>
      <c r="F266" s="29">
        <f>SUMIFS(أرشيف!U:U,أرشيف!C:C,B266,أرشيف!Q:Q,L266)</f>
        <v>11</v>
      </c>
      <c r="G266" s="29">
        <f>SUMIFS(أرشيف!U:U,أرشيف!C:C,B266,أرشيف!Q:Q,M266)</f>
        <v>0</v>
      </c>
      <c r="H266" s="35">
        <f t="shared" si="24"/>
        <v>22</v>
      </c>
      <c r="I266" s="37" t="s">
        <v>159</v>
      </c>
      <c r="J266" s="37" t="s">
        <v>842</v>
      </c>
      <c r="K266" s="37" t="s">
        <v>844</v>
      </c>
      <c r="L266" s="37" t="s">
        <v>160</v>
      </c>
      <c r="M266" s="37" t="s">
        <v>843</v>
      </c>
      <c r="N266" s="37"/>
      <c r="O266" s="37"/>
      <c r="P266" s="37"/>
      <c r="Q266" s="37"/>
    </row>
    <row r="267" spans="1:25" ht="13.5" customHeight="1" x14ac:dyDescent="0.2">
      <c r="B267" s="12" t="s">
        <v>766</v>
      </c>
      <c r="C267" s="29">
        <f>SUMIFS(أرشيف!U:U,أرشيف!C:C,B267,أرشيف!Q:Q,I267)</f>
        <v>10</v>
      </c>
      <c r="D267" s="29">
        <f>SUMIFS(أرشيف!U:U,أرشيف!C:C,B267,أرشيف!Q:Q,J267)</f>
        <v>2</v>
      </c>
      <c r="E267" s="29">
        <f>SUMIFS(أرشيف!U:U,أرشيف!C:C,B267,أرشيف!Q:Q,K267)</f>
        <v>10</v>
      </c>
      <c r="F267" s="29">
        <f>SUMIFS(أرشيف!U:U,أرشيف!C:C,B267,أرشيف!Q:Q,L267)</f>
        <v>6</v>
      </c>
      <c r="G267" s="29">
        <f>SUMIFS(أرشيف!U:U,أرشيف!C:C,B267,أرشيف!Q:Q,M267)</f>
        <v>1</v>
      </c>
      <c r="H267" s="35">
        <f t="shared" si="24"/>
        <v>29</v>
      </c>
      <c r="I267" s="37" t="s">
        <v>159</v>
      </c>
      <c r="J267" s="37" t="s">
        <v>842</v>
      </c>
      <c r="K267" s="37" t="s">
        <v>844</v>
      </c>
      <c r="L267" s="37" t="s">
        <v>160</v>
      </c>
      <c r="M267" s="37" t="s">
        <v>843</v>
      </c>
      <c r="N267" s="37"/>
      <c r="O267" s="37"/>
      <c r="P267" s="37"/>
      <c r="Q267" s="37"/>
    </row>
    <row r="268" spans="1:25" ht="13.5" customHeight="1" x14ac:dyDescent="0.2">
      <c r="B268" s="12" t="s">
        <v>761</v>
      </c>
      <c r="C268" s="29">
        <f>SUMIFS(أرشيف!U:U,أرشيف!C:C,B268,أرشيف!Q:Q,I268)</f>
        <v>26</v>
      </c>
      <c r="D268" s="29">
        <f>SUMIFS(أرشيف!U:U,أرشيف!C:C,B268,أرشيف!Q:Q,J268)</f>
        <v>1</v>
      </c>
      <c r="E268" s="29">
        <f>SUMIFS(أرشيف!U:U,أرشيف!C:C,B268,أرشيف!Q:Q,K268)</f>
        <v>11</v>
      </c>
      <c r="F268" s="29">
        <f>SUMIFS(أرشيف!U:U,أرشيف!C:C,B268,أرشيف!Q:Q,L268)</f>
        <v>37</v>
      </c>
      <c r="G268" s="29">
        <f>SUMIFS(أرشيف!U:U,أرشيف!C:C,B268,أرشيف!Q:Q,M268)</f>
        <v>0</v>
      </c>
      <c r="H268" s="35">
        <f t="shared" ref="H268:H271" si="25">SUM(C268:G268)</f>
        <v>75</v>
      </c>
      <c r="I268" s="37" t="s">
        <v>159</v>
      </c>
      <c r="J268" s="37" t="s">
        <v>842</v>
      </c>
      <c r="K268" s="37" t="s">
        <v>844</v>
      </c>
      <c r="L268" s="37" t="s">
        <v>160</v>
      </c>
      <c r="M268" s="37" t="s">
        <v>843</v>
      </c>
      <c r="N268" s="37"/>
      <c r="O268" s="37"/>
      <c r="P268" s="37"/>
      <c r="Q268" s="37"/>
    </row>
    <row r="269" spans="1:25" ht="13.5" customHeight="1" x14ac:dyDescent="0.2">
      <c r="B269" s="12" t="s">
        <v>767</v>
      </c>
      <c r="C269" s="29">
        <f>SUMIFS(أرشيف!U:U,أرشيف!C:C,B269,أرشيف!Q:Q,I269)</f>
        <v>2</v>
      </c>
      <c r="D269" s="29">
        <f>SUMIFS(أرشيف!U:U,أرشيف!C:C,B269,أرشيف!Q:Q,J269)</f>
        <v>0</v>
      </c>
      <c r="E269" s="29">
        <f>SUMIFS(أرشيف!U:U,أرشيف!C:C,B269,أرشيف!Q:Q,K269)</f>
        <v>0</v>
      </c>
      <c r="F269" s="29">
        <f>SUMIFS(أرشيف!U:U,أرشيف!C:C,B269,أرشيف!Q:Q,L269)</f>
        <v>4</v>
      </c>
      <c r="G269" s="29">
        <f>SUMIFS(أرشيف!U:U,أرشيف!C:C,B269,أرشيف!Q:Q,M269)</f>
        <v>1</v>
      </c>
      <c r="H269" s="35">
        <f t="shared" si="25"/>
        <v>7</v>
      </c>
      <c r="I269" s="37" t="s">
        <v>159</v>
      </c>
      <c r="J269" s="37" t="s">
        <v>842</v>
      </c>
      <c r="K269" s="37" t="s">
        <v>844</v>
      </c>
      <c r="L269" s="37" t="s">
        <v>160</v>
      </c>
      <c r="M269" s="37" t="s">
        <v>843</v>
      </c>
      <c r="N269" s="37"/>
      <c r="O269" s="37"/>
      <c r="P269" s="37"/>
      <c r="Q269" s="37"/>
    </row>
    <row r="270" spans="1:25" ht="13.5" customHeight="1" x14ac:dyDescent="0.2">
      <c r="B270" s="12" t="s">
        <v>762</v>
      </c>
      <c r="C270" s="29">
        <f>SUMIFS(أرشيف!U:U,أرشيف!C:C,B270,أرشيف!Q:Q,I270)</f>
        <v>3</v>
      </c>
      <c r="D270" s="29">
        <f>SUMIFS(أرشيف!U:U,أرشيف!C:C,B270,أرشيف!Q:Q,J270)</f>
        <v>0</v>
      </c>
      <c r="E270" s="29">
        <f>SUMIFS(أرشيف!U:U,أرشيف!C:C,B270,أرشيف!Q:Q,K270)</f>
        <v>52</v>
      </c>
      <c r="F270" s="29">
        <f>SUMIFS(أرشيف!U:U,أرشيف!C:C,B270,أرشيف!Q:Q,L270)</f>
        <v>15</v>
      </c>
      <c r="G270" s="29">
        <f>SUMIFS(أرشيف!U:U,أرشيف!C:C,B270,أرشيف!Q:Q,M270)</f>
        <v>0</v>
      </c>
      <c r="H270" s="35">
        <f t="shared" si="25"/>
        <v>70</v>
      </c>
      <c r="I270" s="37" t="s">
        <v>159</v>
      </c>
      <c r="J270" s="37" t="s">
        <v>842</v>
      </c>
      <c r="K270" s="37" t="s">
        <v>844</v>
      </c>
      <c r="L270" s="37" t="s">
        <v>160</v>
      </c>
      <c r="M270" s="37" t="s">
        <v>843</v>
      </c>
      <c r="N270" s="37"/>
      <c r="O270" s="37"/>
      <c r="P270" s="37"/>
      <c r="Q270" s="37"/>
    </row>
    <row r="271" spans="1:25" ht="13.5" customHeight="1" x14ac:dyDescent="0.2">
      <c r="B271" s="12" t="s">
        <v>768</v>
      </c>
      <c r="C271" s="29">
        <f>SUMIFS(أرشيف!U:U,أرشيف!C:C,B271,أرشيف!Q:Q,I271)</f>
        <v>13</v>
      </c>
      <c r="D271" s="29">
        <f>SUMIFS(أرشيف!U:U,أرشيف!C:C,B271,أرشيف!Q:Q,J271)</f>
        <v>3</v>
      </c>
      <c r="E271" s="29">
        <f>SUMIFS(أرشيف!U:U,أرشيف!C:C,B271,أرشيف!Q:Q,K271)</f>
        <v>6</v>
      </c>
      <c r="F271" s="29">
        <f>SUMIFS(أرشيف!U:U,أرشيف!C:C,B271,أرشيف!Q:Q,L271)</f>
        <v>2</v>
      </c>
      <c r="G271" s="29">
        <f>SUMIFS(أرشيف!U:U,أرشيف!C:C,B271,أرشيف!Q:Q,M271)</f>
        <v>2</v>
      </c>
      <c r="H271" s="35">
        <f t="shared" si="25"/>
        <v>26</v>
      </c>
      <c r="I271" s="37" t="s">
        <v>159</v>
      </c>
      <c r="J271" s="37" t="s">
        <v>842</v>
      </c>
      <c r="K271" s="37" t="s">
        <v>844</v>
      </c>
      <c r="L271" s="37" t="s">
        <v>160</v>
      </c>
      <c r="M271" s="37" t="s">
        <v>843</v>
      </c>
      <c r="N271" s="37"/>
      <c r="O271" s="37"/>
      <c r="P271" s="37"/>
      <c r="Q271" s="37"/>
    </row>
    <row r="272" spans="1:25" ht="15" x14ac:dyDescent="0.2">
      <c r="B272" s="34" t="s">
        <v>8</v>
      </c>
      <c r="C272" s="35">
        <f>SUM(C262:C271)</f>
        <v>61</v>
      </c>
      <c r="D272" s="35">
        <f t="shared" ref="D272:H272" si="26">SUM(D262:D271)</f>
        <v>10</v>
      </c>
      <c r="E272" s="35">
        <f t="shared" si="26"/>
        <v>109</v>
      </c>
      <c r="F272" s="35">
        <f t="shared" si="26"/>
        <v>106</v>
      </c>
      <c r="G272" s="35">
        <f t="shared" si="26"/>
        <v>5</v>
      </c>
      <c r="H272" s="35">
        <f t="shared" si="26"/>
        <v>291</v>
      </c>
      <c r="I272" s="37"/>
      <c r="J272" s="37"/>
      <c r="K272" s="37"/>
      <c r="L272" s="37"/>
      <c r="M272" s="37"/>
      <c r="N272" s="37"/>
      <c r="O272" s="37"/>
      <c r="P272" s="37"/>
      <c r="Q272" s="37"/>
      <c r="X272" s="19"/>
      <c r="Y272" s="17"/>
    </row>
    <row r="273" spans="1:25" ht="42.75" customHeight="1" x14ac:dyDescent="0.2">
      <c r="I273" s="13"/>
      <c r="J273" s="38"/>
      <c r="K273" s="37"/>
      <c r="L273" s="37"/>
      <c r="M273" s="37"/>
      <c r="N273" s="37"/>
      <c r="O273" s="37"/>
      <c r="P273" s="37"/>
      <c r="Q273" s="37"/>
      <c r="X273" s="19"/>
    </row>
    <row r="274" spans="1:25" ht="15" customHeight="1" x14ac:dyDescent="0.2">
      <c r="I274" s="13"/>
      <c r="J274" s="38"/>
      <c r="K274" s="37"/>
      <c r="L274" s="37"/>
      <c r="M274" s="37"/>
      <c r="N274" s="37"/>
      <c r="O274" s="37"/>
      <c r="P274" s="37"/>
      <c r="Q274" s="37"/>
      <c r="X274" s="19"/>
    </row>
    <row r="275" spans="1:25" ht="15" customHeight="1" x14ac:dyDescent="0.2">
      <c r="A275" s="9">
        <v>22</v>
      </c>
      <c r="B275" s="41" t="s">
        <v>751</v>
      </c>
      <c r="C275" s="41"/>
      <c r="D275" s="41"/>
      <c r="E275" s="41"/>
      <c r="F275" s="41"/>
      <c r="G275" s="41"/>
      <c r="H275" s="41"/>
      <c r="I275" s="41"/>
      <c r="J275" s="36"/>
      <c r="K275" s="37"/>
      <c r="L275" s="37"/>
      <c r="M275" s="37"/>
      <c r="N275" s="37"/>
      <c r="O275" s="37"/>
      <c r="P275" s="37"/>
      <c r="Q275" s="37"/>
    </row>
    <row r="276" spans="1:25" ht="15" customHeight="1" x14ac:dyDescent="0.2">
      <c r="B276" s="42" t="s">
        <v>988</v>
      </c>
      <c r="C276" s="42"/>
      <c r="D276" s="42"/>
      <c r="E276" s="42"/>
      <c r="F276" s="42"/>
      <c r="G276" s="42"/>
      <c r="H276" s="42"/>
      <c r="I276" s="42"/>
      <c r="J276" s="36"/>
      <c r="K276" s="37"/>
      <c r="L276" s="37"/>
      <c r="M276" s="37"/>
      <c r="N276" s="37"/>
      <c r="O276" s="37"/>
      <c r="P276" s="37"/>
      <c r="Q276" s="37"/>
    </row>
    <row r="277" spans="1:25" ht="30.75" customHeight="1" x14ac:dyDescent="0.2">
      <c r="B277" s="11" t="s">
        <v>899</v>
      </c>
      <c r="C277" s="26" t="s">
        <v>846</v>
      </c>
      <c r="D277" s="26" t="s">
        <v>847</v>
      </c>
      <c r="E277" s="26" t="s">
        <v>845</v>
      </c>
      <c r="F277" s="26" t="s">
        <v>850</v>
      </c>
      <c r="G277" s="26" t="s">
        <v>853</v>
      </c>
      <c r="H277" s="26" t="s">
        <v>849</v>
      </c>
      <c r="I277" s="34" t="s">
        <v>8</v>
      </c>
      <c r="J277" s="37"/>
      <c r="K277" s="37"/>
      <c r="L277" s="37"/>
      <c r="M277" s="37"/>
      <c r="N277" s="37"/>
      <c r="O277" s="37"/>
      <c r="P277" s="37"/>
      <c r="Q277" s="37"/>
    </row>
    <row r="278" spans="1:25" ht="13.5" customHeight="1" x14ac:dyDescent="0.2">
      <c r="B278" s="12" t="s">
        <v>759</v>
      </c>
      <c r="C278" s="29">
        <f>SUMIFS(أرشيف!U:U,أرشيف!C:C,B278,أرشيف!S:S,إحصاءات!J278)</f>
        <v>10</v>
      </c>
      <c r="D278" s="29">
        <f>SUMIFS(أرشيف!U:U,أرشيف!C:C,B278,أرشيف!S:S,إحصاءات!K278)</f>
        <v>0</v>
      </c>
      <c r="E278" s="29">
        <f>SUMIFS(أرشيف!U:U,أرشيف!C:C,B278,أرشيف!S:S,إحصاءات!L278)</f>
        <v>0</v>
      </c>
      <c r="F278" s="29">
        <f>SUMIFS(أرشيف!U:U,أرشيف!C:C,B278,أرشيف!S:S,إحصاءات!M278)</f>
        <v>12</v>
      </c>
      <c r="G278" s="29">
        <f>SUMIFS(أرشيف!U:U,أرشيف!C:C,B278,أرشيف!S:S,إحصاءات!N278)</f>
        <v>0</v>
      </c>
      <c r="H278" s="29">
        <f>SUMIFS(أرشيف!U:U,أرشيف!C:C,B278,أرشيف!S:S,إحصاءات!O278)</f>
        <v>2</v>
      </c>
      <c r="I278" s="35">
        <f>SUM(C278:H278)</f>
        <v>24</v>
      </c>
      <c r="J278" s="37" t="s">
        <v>846</v>
      </c>
      <c r="K278" s="37" t="s">
        <v>847</v>
      </c>
      <c r="L278" s="37" t="s">
        <v>845</v>
      </c>
      <c r="M278" s="37" t="s">
        <v>850</v>
      </c>
      <c r="N278" s="37" t="s">
        <v>853</v>
      </c>
      <c r="O278" s="37" t="s">
        <v>849</v>
      </c>
      <c r="P278" s="37"/>
      <c r="Q278" s="37"/>
    </row>
    <row r="279" spans="1:25" ht="13.5" customHeight="1" x14ac:dyDescent="0.2">
      <c r="B279" s="12" t="s">
        <v>764</v>
      </c>
      <c r="C279" s="29">
        <f>SUMIFS(أرشيف!U:U,أرشيف!C:C,B279,أرشيف!S:S,إحصاءات!J279)</f>
        <v>7</v>
      </c>
      <c r="D279" s="29">
        <f>SUMIFS(أرشيف!U:U,أرشيف!C:C,B279,أرشيف!S:S,إحصاءات!K279)</f>
        <v>5</v>
      </c>
      <c r="E279" s="29">
        <f>SUMIFS(أرشيف!U:U,أرشيف!C:C,B279,أرشيف!S:S,إحصاءات!L279)</f>
        <v>0</v>
      </c>
      <c r="F279" s="29">
        <f>SUMIFS(أرشيف!U:U,أرشيف!C:C,B279,أرشيف!S:S,إحصاءات!M279)</f>
        <v>0</v>
      </c>
      <c r="G279" s="29">
        <f>SUMIFS(أرشيف!U:U,أرشيف!C:C,B279,أرشيف!S:S,إحصاءات!N279)</f>
        <v>0</v>
      </c>
      <c r="H279" s="29">
        <f>SUMIFS(أرشيف!U:U,أرشيف!C:C,B279,أرشيف!S:S,إحصاءات!O279)</f>
        <v>2</v>
      </c>
      <c r="I279" s="35">
        <f t="shared" ref="I279:I287" si="27">SUM(C279:H279)</f>
        <v>14</v>
      </c>
      <c r="J279" s="37" t="s">
        <v>846</v>
      </c>
      <c r="K279" s="37" t="s">
        <v>847</v>
      </c>
      <c r="L279" s="37" t="s">
        <v>845</v>
      </c>
      <c r="M279" s="37" t="s">
        <v>850</v>
      </c>
      <c r="N279" s="37" t="s">
        <v>853</v>
      </c>
      <c r="O279" s="37" t="s">
        <v>849</v>
      </c>
      <c r="P279" s="37"/>
      <c r="Q279" s="37"/>
    </row>
    <row r="280" spans="1:25" ht="13.5" customHeight="1" x14ac:dyDescent="0.2">
      <c r="B280" s="12" t="s">
        <v>760</v>
      </c>
      <c r="C280" s="29">
        <f>SUMIFS(أرشيف!U:U,أرشيف!C:C,B280,أرشيف!S:S,إحصاءات!J280)</f>
        <v>0</v>
      </c>
      <c r="D280" s="29">
        <f>SUMIFS(أرشيف!U:U,أرشيف!C:C,B280,أرشيف!S:S,إحصاءات!K280)</f>
        <v>8</v>
      </c>
      <c r="E280" s="29">
        <f>SUMIFS(أرشيف!U:U,أرشيف!C:C,B280,أرشيف!S:S,إحصاءات!L280)</f>
        <v>1</v>
      </c>
      <c r="F280" s="29">
        <f>SUMIFS(أرشيف!U:U,أرشيف!C:C,B280,أرشيف!S:S,إحصاءات!M280)</f>
        <v>2</v>
      </c>
      <c r="G280" s="29">
        <f>SUMIFS(أرشيف!U:U,أرشيف!C:C,B280,أرشيف!S:S,إحصاءات!N280)</f>
        <v>1</v>
      </c>
      <c r="H280" s="29">
        <f>SUMIFS(أرشيف!U:U,أرشيف!C:C,B280,أرشيف!S:S,إحصاءات!O280)</f>
        <v>8</v>
      </c>
      <c r="I280" s="35">
        <f t="shared" si="27"/>
        <v>20</v>
      </c>
      <c r="J280" s="37" t="s">
        <v>846</v>
      </c>
      <c r="K280" s="37" t="s">
        <v>847</v>
      </c>
      <c r="L280" s="37" t="s">
        <v>845</v>
      </c>
      <c r="M280" s="37" t="s">
        <v>850</v>
      </c>
      <c r="N280" s="37" t="s">
        <v>853</v>
      </c>
      <c r="O280" s="37" t="s">
        <v>849</v>
      </c>
      <c r="P280" s="37"/>
      <c r="Q280" s="37"/>
    </row>
    <row r="281" spans="1:25" ht="13.5" customHeight="1" x14ac:dyDescent="0.2">
      <c r="B281" s="12" t="s">
        <v>765</v>
      </c>
      <c r="C281" s="29">
        <f>SUMIFS(أرشيف!U:U,أرشيف!C:C,B281,أرشيف!S:S,إحصاءات!J281)</f>
        <v>1</v>
      </c>
      <c r="D281" s="29">
        <f>SUMIFS(أرشيف!U:U,أرشيف!C:C,B281,أرشيف!S:S,إحصاءات!K281)</f>
        <v>0</v>
      </c>
      <c r="E281" s="29">
        <f>SUMIFS(أرشيف!U:U,أرشيف!C:C,B281,أرشيف!S:S,إحصاءات!L281)</f>
        <v>0</v>
      </c>
      <c r="F281" s="29">
        <f>SUMIFS(أرشيف!U:U,أرشيف!C:C,B281,أرشيف!S:S,إحصاءات!M281)</f>
        <v>1</v>
      </c>
      <c r="G281" s="29">
        <f>SUMIFS(أرشيف!U:U,أرشيف!C:C,B281,أرشيف!S:S,إحصاءات!N281)</f>
        <v>2</v>
      </c>
      <c r="H281" s="29">
        <f>SUMIFS(أرشيف!U:U,أرشيف!C:C,B281,أرشيف!S:S,إحصاءات!O281)</f>
        <v>0</v>
      </c>
      <c r="I281" s="35">
        <f t="shared" si="27"/>
        <v>4</v>
      </c>
      <c r="J281" s="37" t="s">
        <v>846</v>
      </c>
      <c r="K281" s="37" t="s">
        <v>847</v>
      </c>
      <c r="L281" s="37" t="s">
        <v>845</v>
      </c>
      <c r="M281" s="37" t="s">
        <v>850</v>
      </c>
      <c r="N281" s="37" t="s">
        <v>853</v>
      </c>
      <c r="O281" s="37" t="s">
        <v>849</v>
      </c>
      <c r="P281" s="37"/>
      <c r="Q281" s="37"/>
    </row>
    <row r="282" spans="1:25" ht="13.5" customHeight="1" x14ac:dyDescent="0.2">
      <c r="B282" s="12" t="s">
        <v>763</v>
      </c>
      <c r="C282" s="29">
        <f>SUMIFS(أرشيف!U:U,أرشيف!C:C,B282,أرشيف!S:S,إحصاءات!J282)</f>
        <v>1</v>
      </c>
      <c r="D282" s="29">
        <f>SUMIFS(أرشيف!U:U,أرشيف!C:C,B282,أرشيف!S:S,إحصاءات!K282)</f>
        <v>3</v>
      </c>
      <c r="E282" s="29">
        <f>SUMIFS(أرشيف!U:U,أرشيف!C:C,B282,أرشيف!S:S,إحصاءات!L282)</f>
        <v>5</v>
      </c>
      <c r="F282" s="29">
        <f>SUMIFS(أرشيف!U:U,أرشيف!C:C,B282,أرشيف!S:S,إحصاءات!M282)</f>
        <v>3</v>
      </c>
      <c r="G282" s="29">
        <f>SUMIFS(أرشيف!U:U,أرشيف!C:C,B282,أرشيف!S:S,إحصاءات!N282)</f>
        <v>0</v>
      </c>
      <c r="H282" s="29">
        <f>SUMIFS(أرشيف!U:U,أرشيف!C:C,B282,أرشيف!S:S,إحصاءات!O282)</f>
        <v>10</v>
      </c>
      <c r="I282" s="35">
        <f t="shared" si="27"/>
        <v>22</v>
      </c>
      <c r="J282" s="37" t="s">
        <v>846</v>
      </c>
      <c r="K282" s="37" t="s">
        <v>847</v>
      </c>
      <c r="L282" s="37" t="s">
        <v>845</v>
      </c>
      <c r="M282" s="37" t="s">
        <v>850</v>
      </c>
      <c r="N282" s="37" t="s">
        <v>853</v>
      </c>
      <c r="O282" s="37" t="s">
        <v>849</v>
      </c>
      <c r="P282" s="37"/>
      <c r="Q282" s="37"/>
    </row>
    <row r="283" spans="1:25" ht="13.5" customHeight="1" x14ac:dyDescent="0.2">
      <c r="B283" s="12" t="s">
        <v>766</v>
      </c>
      <c r="C283" s="29">
        <f>SUMIFS(أرشيف!U:U,أرشيف!C:C,B283,أرشيف!S:S,إحصاءات!J283)</f>
        <v>4</v>
      </c>
      <c r="D283" s="29">
        <f>SUMIFS(أرشيف!U:U,أرشيف!C:C,B283,أرشيف!S:S,إحصاءات!K283)</f>
        <v>1</v>
      </c>
      <c r="E283" s="29">
        <f>SUMIFS(أرشيف!U:U,أرشيف!C:C,B283,أرشيف!S:S,إحصاءات!L283)</f>
        <v>0</v>
      </c>
      <c r="F283" s="29">
        <f>SUMIFS(أرشيف!U:U,أرشيف!C:C,B283,أرشيف!S:S,إحصاءات!M283)</f>
        <v>0</v>
      </c>
      <c r="G283" s="29">
        <f>SUMIFS(أرشيف!U:U,أرشيف!C:C,B283,أرشيف!S:S,إحصاءات!N283)</f>
        <v>9</v>
      </c>
      <c r="H283" s="29">
        <f>SUMIFS(أرشيف!U:U,أرشيف!C:C,B283,أرشيف!S:S,إحصاءات!O283)</f>
        <v>15</v>
      </c>
      <c r="I283" s="35">
        <f t="shared" si="27"/>
        <v>29</v>
      </c>
      <c r="J283" s="37" t="s">
        <v>846</v>
      </c>
      <c r="K283" s="37" t="s">
        <v>847</v>
      </c>
      <c r="L283" s="37" t="s">
        <v>845</v>
      </c>
      <c r="M283" s="37" t="s">
        <v>850</v>
      </c>
      <c r="N283" s="37" t="s">
        <v>853</v>
      </c>
      <c r="O283" s="37" t="s">
        <v>849</v>
      </c>
      <c r="P283" s="37"/>
      <c r="Q283" s="37"/>
    </row>
    <row r="284" spans="1:25" ht="13.5" customHeight="1" x14ac:dyDescent="0.2">
      <c r="B284" s="12" t="s">
        <v>761</v>
      </c>
      <c r="C284" s="29">
        <f>SUMIFS(أرشيف!U:U,أرشيف!C:C,B284,أرشيف!S:S,إحصاءات!J284)</f>
        <v>11</v>
      </c>
      <c r="D284" s="29">
        <f>SUMIFS(أرشيف!U:U,أرشيف!C:C,B284,أرشيف!S:S,إحصاءات!K284)</f>
        <v>25</v>
      </c>
      <c r="E284" s="29">
        <f>SUMIFS(أرشيف!U:U,أرشيف!C:C,B284,أرشيف!S:S,إحصاءات!L284)</f>
        <v>3</v>
      </c>
      <c r="F284" s="29">
        <f>SUMIFS(أرشيف!U:U,أرشيف!C:C,B284,أرشيف!S:S,إحصاءات!M284)</f>
        <v>34</v>
      </c>
      <c r="G284" s="29">
        <f>SUMIFS(أرشيف!U:U,أرشيف!C:C,B284,أرشيف!S:S,إحصاءات!N284)</f>
        <v>0</v>
      </c>
      <c r="H284" s="29">
        <f>SUMIFS(أرشيف!U:U,أرشيف!C:C,B284,أرشيف!S:S,إحصاءات!O284)</f>
        <v>2</v>
      </c>
      <c r="I284" s="35">
        <f t="shared" si="27"/>
        <v>75</v>
      </c>
      <c r="J284" s="37" t="s">
        <v>846</v>
      </c>
      <c r="K284" s="37" t="s">
        <v>847</v>
      </c>
      <c r="L284" s="37" t="s">
        <v>845</v>
      </c>
      <c r="M284" s="37" t="s">
        <v>850</v>
      </c>
      <c r="N284" s="37" t="s">
        <v>853</v>
      </c>
      <c r="O284" s="37" t="s">
        <v>849</v>
      </c>
      <c r="P284" s="37"/>
      <c r="Q284" s="37"/>
    </row>
    <row r="285" spans="1:25" ht="13.5" customHeight="1" x14ac:dyDescent="0.2">
      <c r="B285" s="12" t="s">
        <v>767</v>
      </c>
      <c r="C285" s="29">
        <f>SUMIFS(أرشيف!U:U,أرشيف!C:C,B285,أرشيف!S:S,إحصاءات!J285)</f>
        <v>3</v>
      </c>
      <c r="D285" s="29">
        <f>SUMIFS(أرشيف!U:U,أرشيف!C:C,B285,أرشيف!S:S,إحصاءات!K285)</f>
        <v>0</v>
      </c>
      <c r="E285" s="29">
        <f>SUMIFS(أرشيف!U:U,أرشيف!C:C,B285,أرشيف!S:S,إحصاءات!L285)</f>
        <v>0</v>
      </c>
      <c r="F285" s="29">
        <f>SUMIFS(أرشيف!U:U,أرشيف!C:C,B285,أرشيف!S:S,إحصاءات!M285)</f>
        <v>2</v>
      </c>
      <c r="G285" s="29">
        <f>SUMIFS(أرشيف!U:U,أرشيف!C:C,B285,أرشيف!S:S,إحصاءات!N285)</f>
        <v>0</v>
      </c>
      <c r="H285" s="29">
        <f>SUMIFS(أرشيف!U:U,أرشيف!C:C,B285,أرشيف!S:S,إحصاءات!O285)</f>
        <v>2</v>
      </c>
      <c r="I285" s="35">
        <f t="shared" si="27"/>
        <v>7</v>
      </c>
      <c r="J285" s="37" t="s">
        <v>846</v>
      </c>
      <c r="K285" s="37" t="s">
        <v>847</v>
      </c>
      <c r="L285" s="37" t="s">
        <v>845</v>
      </c>
      <c r="M285" s="37" t="s">
        <v>850</v>
      </c>
      <c r="N285" s="37" t="s">
        <v>853</v>
      </c>
      <c r="O285" s="37" t="s">
        <v>849</v>
      </c>
      <c r="P285" s="37"/>
      <c r="Q285" s="37"/>
    </row>
    <row r="286" spans="1:25" ht="13.5" customHeight="1" x14ac:dyDescent="0.2">
      <c r="B286" s="12" t="s">
        <v>762</v>
      </c>
      <c r="C286" s="29">
        <f>SUMIFS(أرشيف!U:U,أرشيف!C:C,B286,أرشيف!S:S,إحصاءات!J286)</f>
        <v>4</v>
      </c>
      <c r="D286" s="29">
        <f>SUMIFS(أرشيف!U:U,أرشيف!C:C,B286,أرشيف!S:S,إحصاءات!K286)</f>
        <v>41</v>
      </c>
      <c r="E286" s="29">
        <f>SUMIFS(أرشيف!U:U,أرشيف!C:C,B286,أرشيف!S:S,إحصاءات!L286)</f>
        <v>15</v>
      </c>
      <c r="F286" s="29">
        <f>SUMIFS(أرشيف!U:U,أرشيف!C:C,B286,أرشيف!S:S,إحصاءات!M286)</f>
        <v>0</v>
      </c>
      <c r="G286" s="29">
        <f>SUMIFS(أرشيف!U:U,أرشيف!C:C,B286,أرشيف!S:S,إحصاءات!N286)</f>
        <v>0</v>
      </c>
      <c r="H286" s="29">
        <f>SUMIFS(أرشيف!U:U,أرشيف!C:C,B286,أرشيف!S:S,إحصاءات!O286)</f>
        <v>10</v>
      </c>
      <c r="I286" s="35">
        <f t="shared" si="27"/>
        <v>70</v>
      </c>
      <c r="J286" s="37" t="s">
        <v>846</v>
      </c>
      <c r="K286" s="37" t="s">
        <v>847</v>
      </c>
      <c r="L286" s="37" t="s">
        <v>845</v>
      </c>
      <c r="M286" s="37" t="s">
        <v>850</v>
      </c>
      <c r="N286" s="37" t="s">
        <v>853</v>
      </c>
      <c r="O286" s="37" t="s">
        <v>849</v>
      </c>
      <c r="P286" s="37"/>
      <c r="Q286" s="37"/>
    </row>
    <row r="287" spans="1:25" ht="13.5" customHeight="1" x14ac:dyDescent="0.2">
      <c r="B287" s="12" t="s">
        <v>768</v>
      </c>
      <c r="C287" s="29">
        <f>SUMIFS(أرشيف!U:U,أرشيف!C:C,B287,أرشيف!S:S,إحصاءات!J287)</f>
        <v>8</v>
      </c>
      <c r="D287" s="29">
        <f>SUMIFS(أرشيف!U:U,أرشيف!C:C,B287,أرشيف!S:S,إحصاءات!K287)</f>
        <v>2</v>
      </c>
      <c r="E287" s="29">
        <f>SUMIFS(أرشيف!U:U,أرشيف!C:C,B287,أرشيف!S:S,إحصاءات!L287)</f>
        <v>0</v>
      </c>
      <c r="F287" s="29">
        <f>SUMIFS(أرشيف!U:U,أرشيف!C:C,B287,أرشيف!S:S,إحصاءات!M287)</f>
        <v>3</v>
      </c>
      <c r="G287" s="29">
        <f>SUMIFS(أرشيف!U:U,أرشيف!C:C,B287,أرشيف!S:S,إحصاءات!N287)</f>
        <v>0</v>
      </c>
      <c r="H287" s="29">
        <f>SUMIFS(أرشيف!U:U,أرشيف!C:C,B287,أرشيف!S:S,إحصاءات!O287)</f>
        <v>13</v>
      </c>
      <c r="I287" s="35">
        <f t="shared" si="27"/>
        <v>26</v>
      </c>
      <c r="J287" s="37" t="s">
        <v>846</v>
      </c>
      <c r="K287" s="37" t="s">
        <v>847</v>
      </c>
      <c r="L287" s="37" t="s">
        <v>845</v>
      </c>
      <c r="M287" s="37" t="s">
        <v>850</v>
      </c>
      <c r="N287" s="37" t="s">
        <v>853</v>
      </c>
      <c r="O287" s="37" t="s">
        <v>849</v>
      </c>
      <c r="P287" s="37"/>
      <c r="Q287" s="37"/>
    </row>
    <row r="288" spans="1:25" ht="15" x14ac:dyDescent="0.2">
      <c r="B288" s="34" t="s">
        <v>8</v>
      </c>
      <c r="C288" s="35">
        <f>SUM(C278:C287)</f>
        <v>49</v>
      </c>
      <c r="D288" s="35">
        <f t="shared" ref="D288:I288" si="28">SUM(D278:D287)</f>
        <v>85</v>
      </c>
      <c r="E288" s="35">
        <f t="shared" si="28"/>
        <v>24</v>
      </c>
      <c r="F288" s="35">
        <f t="shared" si="28"/>
        <v>57</v>
      </c>
      <c r="G288" s="35">
        <f t="shared" si="28"/>
        <v>12</v>
      </c>
      <c r="H288" s="35">
        <f t="shared" si="28"/>
        <v>64</v>
      </c>
      <c r="I288" s="35">
        <f t="shared" si="28"/>
        <v>291</v>
      </c>
      <c r="J288" s="37"/>
      <c r="K288" s="37"/>
      <c r="L288" s="37"/>
      <c r="M288" s="37"/>
      <c r="N288" s="37"/>
      <c r="O288" s="37"/>
      <c r="P288" s="37"/>
      <c r="Q288" s="37"/>
      <c r="X288" s="19"/>
      <c r="Y288" s="17"/>
    </row>
    <row r="289" spans="1:25" ht="42.75" customHeight="1" x14ac:dyDescent="0.2">
      <c r="I289" s="13"/>
      <c r="J289" s="38"/>
      <c r="K289" s="37"/>
      <c r="L289" s="37"/>
      <c r="M289" s="37"/>
      <c r="N289" s="37"/>
      <c r="O289" s="37"/>
      <c r="P289" s="37"/>
      <c r="Q289" s="37"/>
      <c r="X289" s="19"/>
    </row>
    <row r="290" spans="1:25" ht="15" customHeight="1" x14ac:dyDescent="0.2">
      <c r="I290" s="39"/>
      <c r="J290" s="38"/>
      <c r="K290" s="37"/>
      <c r="L290" s="37"/>
      <c r="M290" s="37"/>
      <c r="N290" s="37"/>
      <c r="O290" s="37"/>
      <c r="P290" s="37"/>
      <c r="Q290" s="37"/>
      <c r="X290" s="19"/>
    </row>
    <row r="291" spans="1:25" ht="15" customHeight="1" x14ac:dyDescent="0.2">
      <c r="A291" s="9">
        <v>23</v>
      </c>
      <c r="B291" s="41" t="s">
        <v>751</v>
      </c>
      <c r="C291" s="41"/>
      <c r="D291" s="41"/>
      <c r="E291" s="41"/>
      <c r="F291" s="41"/>
      <c r="G291" s="41"/>
      <c r="H291" s="10"/>
      <c r="I291" s="40"/>
      <c r="J291" s="36"/>
      <c r="K291" s="37"/>
      <c r="L291" s="37"/>
      <c r="M291" s="37"/>
      <c r="N291" s="37"/>
      <c r="O291" s="37"/>
      <c r="P291" s="37"/>
      <c r="Q291" s="37"/>
    </row>
    <row r="292" spans="1:25" ht="15" customHeight="1" x14ac:dyDescent="0.2">
      <c r="B292" s="42" t="s">
        <v>900</v>
      </c>
      <c r="C292" s="42"/>
      <c r="D292" s="42"/>
      <c r="E292" s="42"/>
      <c r="F292" s="42"/>
      <c r="G292" s="42"/>
      <c r="H292" s="10"/>
      <c r="I292" s="40"/>
      <c r="J292" s="36"/>
      <c r="K292" s="37"/>
      <c r="L292" s="37"/>
      <c r="M292" s="37"/>
      <c r="N292" s="37"/>
      <c r="O292" s="37"/>
      <c r="P292" s="37"/>
      <c r="Q292" s="37"/>
    </row>
    <row r="293" spans="1:25" ht="30.75" customHeight="1" x14ac:dyDescent="0.2">
      <c r="B293" s="11" t="s">
        <v>901</v>
      </c>
      <c r="C293" s="26" t="s">
        <v>93</v>
      </c>
      <c r="D293" s="26" t="s">
        <v>92</v>
      </c>
      <c r="E293" s="26" t="s">
        <v>670</v>
      </c>
      <c r="F293" s="26" t="s">
        <v>841</v>
      </c>
      <c r="G293" s="34" t="s">
        <v>8</v>
      </c>
      <c r="H293" s="37"/>
      <c r="I293" s="37"/>
      <c r="J293" s="37"/>
      <c r="K293" s="37"/>
      <c r="L293" s="37"/>
      <c r="M293" s="37"/>
      <c r="N293" s="37"/>
      <c r="O293" s="37"/>
      <c r="P293" s="37"/>
      <c r="Q293" s="37"/>
    </row>
    <row r="294" spans="1:25" ht="13.5" customHeight="1" x14ac:dyDescent="0.2">
      <c r="B294" s="12" t="s">
        <v>23</v>
      </c>
      <c r="C294" s="29">
        <f>SUMIFS(أرشيف!U:U,أرشيف!K:K,B294,أرشيف!P:P,H294)</f>
        <v>133</v>
      </c>
      <c r="D294" s="29">
        <f>SUMIFS(أرشيف!U:U,أرشيف!K:K,B294,أرشيف!P:P,I294)</f>
        <v>8</v>
      </c>
      <c r="E294" s="29">
        <f>SUMIFS(أرشيف!U:U,أرشيف!K:K,B294,أرشيف!P:P,J294)</f>
        <v>2</v>
      </c>
      <c r="F294" s="29">
        <f>SUMIFS(أرشيف!U:U,أرشيف!K:K,B294,أرشيف!P:P,K294)</f>
        <v>57</v>
      </c>
      <c r="G294" s="35">
        <f t="shared" ref="G294:G299" si="29">SUM(C294:F294)</f>
        <v>200</v>
      </c>
      <c r="H294" s="37" t="s">
        <v>93</v>
      </c>
      <c r="I294" s="37" t="s">
        <v>92</v>
      </c>
      <c r="J294" s="37" t="s">
        <v>670</v>
      </c>
      <c r="K294" s="37" t="s">
        <v>841</v>
      </c>
      <c r="L294" s="37"/>
      <c r="M294" s="37"/>
      <c r="N294" s="37"/>
      <c r="O294" s="37"/>
      <c r="P294" s="37"/>
      <c r="Q294" s="37"/>
    </row>
    <row r="295" spans="1:25" ht="13.5" customHeight="1" x14ac:dyDescent="0.2">
      <c r="B295" s="12" t="s">
        <v>69</v>
      </c>
      <c r="C295" s="29">
        <f>SUMIFS(أرشيف!U:U,أرشيف!K:K,B295,أرشيف!P:P,H295)</f>
        <v>0</v>
      </c>
      <c r="D295" s="29">
        <f>SUMIFS(أرشيف!U:U,أرشيف!K:K,B295,أرشيف!P:P,I295)</f>
        <v>2</v>
      </c>
      <c r="E295" s="29">
        <f>SUMIFS(أرشيف!U:U,أرشيف!K:K,B295,أرشيف!P:P,J295)</f>
        <v>1</v>
      </c>
      <c r="F295" s="29">
        <f>SUMIFS(أرشيف!U:U,أرشيف!K:K,B295,أرشيف!P:P,K295)</f>
        <v>3</v>
      </c>
      <c r="G295" s="35">
        <f t="shared" si="29"/>
        <v>6</v>
      </c>
      <c r="H295" s="37" t="s">
        <v>93</v>
      </c>
      <c r="I295" s="37" t="s">
        <v>92</v>
      </c>
      <c r="J295" s="37" t="s">
        <v>670</v>
      </c>
      <c r="K295" s="37" t="s">
        <v>841</v>
      </c>
      <c r="L295" s="37"/>
      <c r="M295" s="37"/>
      <c r="N295" s="37"/>
      <c r="O295" s="37"/>
      <c r="P295" s="37"/>
      <c r="Q295" s="37"/>
    </row>
    <row r="296" spans="1:25" ht="13.5" customHeight="1" x14ac:dyDescent="0.2">
      <c r="B296" s="12" t="s">
        <v>67</v>
      </c>
      <c r="C296" s="29">
        <f>SUMIFS(أرشيف!U:U,أرشيف!K:K,B296,أرشيف!P:P,H296)</f>
        <v>17</v>
      </c>
      <c r="D296" s="29">
        <f>SUMIFS(أرشيف!U:U,أرشيف!K:K,B296,أرشيف!P:P,I296)</f>
        <v>28</v>
      </c>
      <c r="E296" s="29">
        <f>SUMIFS(أرشيف!U:U,أرشيف!K:K,B296,أرشيف!P:P,J296)</f>
        <v>1</v>
      </c>
      <c r="F296" s="29">
        <f>SUMIFS(أرشيف!U:U,أرشيف!K:K,B296,أرشيف!P:P,K296)</f>
        <v>0</v>
      </c>
      <c r="G296" s="35">
        <f t="shared" si="29"/>
        <v>46</v>
      </c>
      <c r="H296" s="37" t="s">
        <v>93</v>
      </c>
      <c r="I296" s="37" t="s">
        <v>92</v>
      </c>
      <c r="J296" s="37" t="s">
        <v>670</v>
      </c>
      <c r="K296" s="37" t="s">
        <v>841</v>
      </c>
      <c r="L296" s="37"/>
      <c r="M296" s="37"/>
      <c r="N296" s="37"/>
      <c r="O296" s="37"/>
      <c r="P296" s="37"/>
      <c r="Q296" s="37"/>
    </row>
    <row r="297" spans="1:25" ht="13.5" customHeight="1" x14ac:dyDescent="0.2">
      <c r="B297" s="12" t="s">
        <v>834</v>
      </c>
      <c r="C297" s="29">
        <f>SUMIFS(أرشيف!U:U,أرشيف!K:K,B297,أرشيف!P:P,H297)</f>
        <v>3</v>
      </c>
      <c r="D297" s="29">
        <f>SUMIFS(أرشيف!U:U,أرشيف!K:K,B297,أرشيف!P:P,I297)</f>
        <v>4</v>
      </c>
      <c r="E297" s="29">
        <f>SUMIFS(أرشيف!U:U,أرشيف!K:K,B297,أرشيف!P:P,J297)</f>
        <v>1</v>
      </c>
      <c r="F297" s="29">
        <f>SUMIFS(أرشيف!U:U,أرشيف!K:K,B297,أرشيف!P:P,K297)</f>
        <v>3</v>
      </c>
      <c r="G297" s="35">
        <f t="shared" si="29"/>
        <v>11</v>
      </c>
      <c r="H297" s="37" t="s">
        <v>93</v>
      </c>
      <c r="I297" s="37" t="s">
        <v>92</v>
      </c>
      <c r="J297" s="37" t="s">
        <v>670</v>
      </c>
      <c r="K297" s="37" t="s">
        <v>841</v>
      </c>
      <c r="L297" s="37"/>
      <c r="M297" s="37"/>
      <c r="N297" s="37"/>
      <c r="O297" s="37"/>
      <c r="P297" s="37"/>
      <c r="Q297" s="37"/>
    </row>
    <row r="298" spans="1:25" ht="13.5" customHeight="1" x14ac:dyDescent="0.2">
      <c r="B298" s="12" t="s">
        <v>66</v>
      </c>
      <c r="C298" s="29">
        <f>SUMIFS(أرشيف!U:U,أرشيف!K:K,B298,أرشيف!P:P,H298)</f>
        <v>5</v>
      </c>
      <c r="D298" s="29">
        <f>SUMIFS(أرشيف!U:U,أرشيف!K:K,B298,أرشيف!P:P,I298)</f>
        <v>9</v>
      </c>
      <c r="E298" s="29">
        <f>SUMIFS(أرشيف!U:U,أرشيف!K:K,B298,أرشيف!P:P,J298)</f>
        <v>0</v>
      </c>
      <c r="F298" s="29">
        <f>SUMIFS(أرشيف!U:U,أرشيف!K:K,B298,أرشيف!P:P,K298)</f>
        <v>0</v>
      </c>
      <c r="G298" s="35">
        <f t="shared" si="29"/>
        <v>14</v>
      </c>
      <c r="H298" s="37" t="s">
        <v>93</v>
      </c>
      <c r="I298" s="37" t="s">
        <v>92</v>
      </c>
      <c r="J298" s="37" t="s">
        <v>670</v>
      </c>
      <c r="K298" s="37" t="s">
        <v>841</v>
      </c>
      <c r="L298" s="37"/>
      <c r="M298" s="37"/>
      <c r="N298" s="37"/>
      <c r="O298" s="37"/>
      <c r="P298" s="37"/>
      <c r="Q298" s="37"/>
    </row>
    <row r="299" spans="1:25" ht="13.5" customHeight="1" x14ac:dyDescent="0.2">
      <c r="B299" s="12" t="s">
        <v>77</v>
      </c>
      <c r="C299" s="29">
        <f>SUMIFS(أرشيف!U:U,أرشيف!K:K,B299,أرشيف!P:P,H299)</f>
        <v>4</v>
      </c>
      <c r="D299" s="29">
        <f>SUMIFS(أرشيف!U:U,أرشيف!K:K,B299,أرشيف!P:P,I299)</f>
        <v>10</v>
      </c>
      <c r="E299" s="29">
        <f>SUMIFS(أرشيف!U:U,أرشيف!K:K,B299,أرشيف!P:P,J299)</f>
        <v>0</v>
      </c>
      <c r="F299" s="29">
        <f>SUMIFS(أرشيف!U:U,أرشيف!K:K,B299,أرشيف!P:P,K299)</f>
        <v>0</v>
      </c>
      <c r="G299" s="35">
        <f t="shared" si="29"/>
        <v>14</v>
      </c>
      <c r="H299" s="37" t="s">
        <v>93</v>
      </c>
      <c r="I299" s="37" t="s">
        <v>92</v>
      </c>
      <c r="J299" s="37" t="s">
        <v>670</v>
      </c>
      <c r="K299" s="37" t="s">
        <v>841</v>
      </c>
      <c r="L299" s="37"/>
      <c r="M299" s="37"/>
      <c r="N299" s="37"/>
      <c r="O299" s="37"/>
      <c r="P299" s="37"/>
      <c r="Q299" s="37"/>
    </row>
    <row r="300" spans="1:25" ht="15" x14ac:dyDescent="0.2">
      <c r="B300" s="34" t="s">
        <v>8</v>
      </c>
      <c r="C300" s="35">
        <f>SUM(C294:C299)</f>
        <v>162</v>
      </c>
      <c r="D300" s="35">
        <f>SUM(D294:D299)</f>
        <v>61</v>
      </c>
      <c r="E300" s="35">
        <f>SUM(E294:E299)</f>
        <v>5</v>
      </c>
      <c r="F300" s="35">
        <f>SUM(F294:F299)</f>
        <v>63</v>
      </c>
      <c r="G300" s="35">
        <f>SUM(G294:G299)</f>
        <v>291</v>
      </c>
      <c r="H300" s="37"/>
      <c r="I300" s="37"/>
      <c r="J300" s="37"/>
      <c r="K300" s="37"/>
      <c r="L300" s="37"/>
      <c r="M300" s="37"/>
      <c r="N300" s="37"/>
      <c r="O300" s="37"/>
      <c r="P300" s="37"/>
      <c r="Q300" s="37"/>
      <c r="X300" s="19"/>
      <c r="Y300" s="17"/>
    </row>
    <row r="301" spans="1:25" ht="42.75" customHeight="1" x14ac:dyDescent="0.2">
      <c r="I301" s="39"/>
      <c r="J301" s="38"/>
      <c r="K301" s="37"/>
      <c r="L301" s="37"/>
      <c r="M301" s="37"/>
      <c r="N301" s="37"/>
      <c r="O301" s="37"/>
      <c r="P301" s="37"/>
      <c r="Q301" s="37"/>
      <c r="X301" s="19"/>
    </row>
    <row r="302" spans="1:25" ht="15" customHeight="1" x14ac:dyDescent="0.2">
      <c r="I302" s="39"/>
      <c r="J302" s="38"/>
      <c r="K302" s="37"/>
      <c r="L302" s="37"/>
      <c r="M302" s="37"/>
      <c r="N302" s="37"/>
      <c r="O302" s="37"/>
      <c r="P302" s="37"/>
      <c r="Q302" s="37"/>
      <c r="X302" s="19"/>
    </row>
    <row r="303" spans="1:25" ht="15" customHeight="1" x14ac:dyDescent="0.2">
      <c r="A303" s="9">
        <v>24</v>
      </c>
      <c r="B303" s="41" t="s">
        <v>751</v>
      </c>
      <c r="C303" s="41"/>
      <c r="D303" s="41"/>
      <c r="E303" s="41"/>
      <c r="F303" s="41"/>
      <c r="G303" s="41"/>
      <c r="H303" s="41"/>
      <c r="I303" s="40"/>
      <c r="J303" s="36"/>
      <c r="K303" s="37"/>
      <c r="L303" s="37"/>
      <c r="M303" s="37"/>
      <c r="N303" s="37"/>
      <c r="O303" s="37"/>
      <c r="P303" s="37"/>
      <c r="Q303" s="37"/>
    </row>
    <row r="304" spans="1:25" ht="15" customHeight="1" x14ac:dyDescent="0.2">
      <c r="B304" s="42" t="s">
        <v>902</v>
      </c>
      <c r="C304" s="42"/>
      <c r="D304" s="42"/>
      <c r="E304" s="42"/>
      <c r="F304" s="42"/>
      <c r="G304" s="42"/>
      <c r="H304" s="42"/>
      <c r="I304" s="40"/>
      <c r="J304" s="36"/>
      <c r="K304" s="37"/>
      <c r="L304" s="37"/>
      <c r="M304" s="37"/>
      <c r="N304" s="37"/>
      <c r="O304" s="37"/>
      <c r="P304" s="37"/>
      <c r="Q304" s="37"/>
    </row>
    <row r="305" spans="1:25" ht="30.75" customHeight="1" x14ac:dyDescent="0.2">
      <c r="B305" s="11" t="s">
        <v>903</v>
      </c>
      <c r="C305" s="26" t="s">
        <v>159</v>
      </c>
      <c r="D305" s="26" t="s">
        <v>842</v>
      </c>
      <c r="E305" s="26" t="s">
        <v>844</v>
      </c>
      <c r="F305" s="26" t="s">
        <v>160</v>
      </c>
      <c r="G305" s="26" t="s">
        <v>843</v>
      </c>
      <c r="H305" s="34" t="s">
        <v>8</v>
      </c>
      <c r="I305" s="37"/>
      <c r="J305" s="37"/>
      <c r="K305" s="37"/>
      <c r="L305" s="37"/>
      <c r="M305" s="37"/>
      <c r="N305" s="37"/>
      <c r="O305" s="37"/>
      <c r="P305" s="37"/>
      <c r="Q305" s="37"/>
    </row>
    <row r="306" spans="1:25" ht="13.5" customHeight="1" x14ac:dyDescent="0.2">
      <c r="B306" s="12" t="s">
        <v>23</v>
      </c>
      <c r="C306" s="29">
        <f>SUMIFS(أرشيف!U:U,أرشيف!K:K,B306,أرشيف!Q:Q,I306)</f>
        <v>8</v>
      </c>
      <c r="D306" s="29">
        <f>SUMIFS(أرشيف!U:U,أرشيف!K:K,B306,أرشيف!Q:Q,J306)</f>
        <v>4</v>
      </c>
      <c r="E306" s="29">
        <f>SUMIFS(أرشيف!U:U,أرشيف!K:K,B306,أرشيف!Q:Q,K306)</f>
        <v>83</v>
      </c>
      <c r="F306" s="29">
        <f>SUMIFS(أرشيف!U:U,أرشيف!K:K,B306,أرشيف!Q:Q,L306)</f>
        <v>103</v>
      </c>
      <c r="G306" s="29">
        <f>SUMIFS(أرشيف!U:U,أرشيف!K:K,B306,أرشيف!Q:Q,M306)</f>
        <v>2</v>
      </c>
      <c r="H306" s="35">
        <f t="shared" ref="H306:H311" si="30">SUM(C306:G306)</f>
        <v>200</v>
      </c>
      <c r="I306" s="37" t="s">
        <v>159</v>
      </c>
      <c r="J306" s="37" t="s">
        <v>842</v>
      </c>
      <c r="K306" s="37" t="s">
        <v>844</v>
      </c>
      <c r="L306" s="37" t="s">
        <v>160</v>
      </c>
      <c r="M306" s="37" t="s">
        <v>843</v>
      </c>
      <c r="N306" s="37"/>
      <c r="O306" s="37"/>
      <c r="P306" s="37"/>
      <c r="Q306" s="37"/>
    </row>
    <row r="307" spans="1:25" ht="13.5" customHeight="1" x14ac:dyDescent="0.2">
      <c r="B307" s="12" t="s">
        <v>69</v>
      </c>
      <c r="C307" s="29">
        <f>SUMIFS(أرشيف!U:U,أرشيف!K:K,B307,أرشيف!Q:Q,I307)</f>
        <v>2</v>
      </c>
      <c r="D307" s="29">
        <f>SUMIFS(أرشيف!U:U,أرشيف!K:K,B307,أرشيف!Q:Q,J307)</f>
        <v>0</v>
      </c>
      <c r="E307" s="29">
        <f>SUMIFS(أرشيف!U:U,أرشيف!K:K,B307,أرشيف!Q:Q,K307)</f>
        <v>0</v>
      </c>
      <c r="F307" s="29">
        <f>SUMIFS(أرشيف!U:U,أرشيف!K:K,B307,أرشيف!Q:Q,L307)</f>
        <v>3</v>
      </c>
      <c r="G307" s="29">
        <f>SUMIFS(أرشيف!U:U,أرشيف!K:K,B307,أرشيف!Q:Q,M307)</f>
        <v>1</v>
      </c>
      <c r="H307" s="35">
        <f t="shared" si="30"/>
        <v>6</v>
      </c>
      <c r="I307" s="37" t="s">
        <v>159</v>
      </c>
      <c r="J307" s="37" t="s">
        <v>842</v>
      </c>
      <c r="K307" s="37" t="s">
        <v>844</v>
      </c>
      <c r="L307" s="37" t="s">
        <v>160</v>
      </c>
      <c r="M307" s="37" t="s">
        <v>843</v>
      </c>
      <c r="N307" s="37"/>
      <c r="O307" s="37"/>
      <c r="P307" s="37"/>
      <c r="Q307" s="37"/>
    </row>
    <row r="308" spans="1:25" ht="13.5" customHeight="1" x14ac:dyDescent="0.2">
      <c r="B308" s="12" t="s">
        <v>67</v>
      </c>
      <c r="C308" s="29">
        <f>SUMIFS(أرشيف!U:U,أرشيف!K:K,B308,أرشيف!Q:Q,I308)</f>
        <v>28</v>
      </c>
      <c r="D308" s="29">
        <f>SUMIFS(أرشيف!U:U,أرشيف!K:K,B308,أرشيف!Q:Q,J308)</f>
        <v>1</v>
      </c>
      <c r="E308" s="29">
        <f>SUMIFS(أرشيف!U:U,أرشيف!K:K,B308,أرشيف!Q:Q,K308)</f>
        <v>16</v>
      </c>
      <c r="F308" s="29">
        <f>SUMIFS(أرشيف!U:U,أرشيف!K:K,B308,أرشيف!Q:Q,L308)</f>
        <v>0</v>
      </c>
      <c r="G308" s="29">
        <f>SUMIFS(أرشيف!U:U,أرشيف!K:K,B308,أرشيف!Q:Q,M308)</f>
        <v>1</v>
      </c>
      <c r="H308" s="35">
        <f t="shared" si="30"/>
        <v>46</v>
      </c>
      <c r="I308" s="37" t="s">
        <v>159</v>
      </c>
      <c r="J308" s="37" t="s">
        <v>842</v>
      </c>
      <c r="K308" s="37" t="s">
        <v>844</v>
      </c>
      <c r="L308" s="37" t="s">
        <v>160</v>
      </c>
      <c r="M308" s="37" t="s">
        <v>843</v>
      </c>
      <c r="N308" s="37"/>
      <c r="O308" s="37"/>
      <c r="P308" s="37"/>
      <c r="Q308" s="37"/>
    </row>
    <row r="309" spans="1:25" ht="13.5" customHeight="1" x14ac:dyDescent="0.2">
      <c r="B309" s="12" t="s">
        <v>834</v>
      </c>
      <c r="C309" s="29">
        <f>SUMIFS(أرشيف!U:U,أرشيف!K:K,B309,أرشيف!Q:Q,I309)</f>
        <v>4</v>
      </c>
      <c r="D309" s="29">
        <f>SUMIFS(أرشيف!U:U,أرشيف!K:K,B309,أرشيف!Q:Q,J309)</f>
        <v>3</v>
      </c>
      <c r="E309" s="29">
        <f>SUMIFS(أرشيف!U:U,أرشيف!K:K,B309,أرشيف!Q:Q,K309)</f>
        <v>3</v>
      </c>
      <c r="F309" s="29">
        <f>SUMIFS(أرشيف!U:U,أرشيف!K:K,B309,أرشيف!Q:Q,L309)</f>
        <v>0</v>
      </c>
      <c r="G309" s="29">
        <f>SUMIFS(أرشيف!U:U,أرشيف!K:K,B309,أرشيف!Q:Q,M309)</f>
        <v>1</v>
      </c>
      <c r="H309" s="35">
        <f t="shared" si="30"/>
        <v>11</v>
      </c>
      <c r="I309" s="37" t="s">
        <v>159</v>
      </c>
      <c r="J309" s="37" t="s">
        <v>842</v>
      </c>
      <c r="K309" s="37" t="s">
        <v>844</v>
      </c>
      <c r="L309" s="37" t="s">
        <v>160</v>
      </c>
      <c r="M309" s="37" t="s">
        <v>843</v>
      </c>
      <c r="N309" s="37"/>
      <c r="O309" s="37"/>
      <c r="P309" s="37"/>
      <c r="Q309" s="37"/>
    </row>
    <row r="310" spans="1:25" ht="13.5" customHeight="1" x14ac:dyDescent="0.2">
      <c r="B310" s="12" t="s">
        <v>66</v>
      </c>
      <c r="C310" s="29">
        <f>SUMIFS(أرشيف!U:U,أرشيف!K:K,B310,أرشيف!Q:Q,I310)</f>
        <v>9</v>
      </c>
      <c r="D310" s="29">
        <f>SUMIFS(أرشيف!U:U,أرشيف!K:K,B310,أرشيف!Q:Q,J310)</f>
        <v>0</v>
      </c>
      <c r="E310" s="29">
        <f>SUMIFS(أرشيف!U:U,أرشيف!K:K,B310,أرشيف!Q:Q,K310)</f>
        <v>5</v>
      </c>
      <c r="F310" s="29">
        <f>SUMIFS(أرشيف!U:U,أرشيف!K:K,B310,أرشيف!Q:Q,L310)</f>
        <v>0</v>
      </c>
      <c r="G310" s="29">
        <f>SUMIFS(أرشيف!U:U,أرشيف!K:K,B310,أرشيف!Q:Q,M310)</f>
        <v>0</v>
      </c>
      <c r="H310" s="35">
        <f t="shared" si="30"/>
        <v>14</v>
      </c>
      <c r="I310" s="37" t="s">
        <v>159</v>
      </c>
      <c r="J310" s="37" t="s">
        <v>842</v>
      </c>
      <c r="K310" s="37" t="s">
        <v>844</v>
      </c>
      <c r="L310" s="37" t="s">
        <v>160</v>
      </c>
      <c r="M310" s="37" t="s">
        <v>843</v>
      </c>
      <c r="N310" s="37"/>
      <c r="O310" s="37"/>
      <c r="P310" s="37"/>
      <c r="Q310" s="37"/>
    </row>
    <row r="311" spans="1:25" ht="13.5" customHeight="1" x14ac:dyDescent="0.2">
      <c r="B311" s="12" t="s">
        <v>77</v>
      </c>
      <c r="C311" s="29">
        <f>SUMIFS(أرشيف!U:U,أرشيف!K:K,B311,أرشيف!Q:Q,I311)</f>
        <v>10</v>
      </c>
      <c r="D311" s="29">
        <f>SUMIFS(أرشيف!U:U,أرشيف!K:K,B311,أرشيف!Q:Q,J311)</f>
        <v>2</v>
      </c>
      <c r="E311" s="29">
        <f>SUMIFS(أرشيف!U:U,أرشيف!K:K,B311,أرشيف!Q:Q,K311)</f>
        <v>2</v>
      </c>
      <c r="F311" s="29">
        <f>SUMIFS(أرشيف!U:U,أرشيف!K:K,B311,أرشيف!Q:Q,L311)</f>
        <v>0</v>
      </c>
      <c r="G311" s="29">
        <f>SUMIFS(أرشيف!U:U,أرشيف!K:K,B311,أرشيف!Q:Q,M311)</f>
        <v>0</v>
      </c>
      <c r="H311" s="35">
        <f t="shared" si="30"/>
        <v>14</v>
      </c>
      <c r="I311" s="37" t="s">
        <v>159</v>
      </c>
      <c r="J311" s="37" t="s">
        <v>842</v>
      </c>
      <c r="K311" s="37" t="s">
        <v>844</v>
      </c>
      <c r="L311" s="37" t="s">
        <v>160</v>
      </c>
      <c r="M311" s="37" t="s">
        <v>843</v>
      </c>
      <c r="N311" s="37"/>
      <c r="O311" s="37"/>
      <c r="P311" s="37"/>
      <c r="Q311" s="37"/>
    </row>
    <row r="312" spans="1:25" ht="15" x14ac:dyDescent="0.2">
      <c r="B312" s="34" t="s">
        <v>8</v>
      </c>
      <c r="C312" s="35">
        <f t="shared" ref="C312:H312" si="31">SUM(C306:C311)</f>
        <v>61</v>
      </c>
      <c r="D312" s="35">
        <f t="shared" si="31"/>
        <v>10</v>
      </c>
      <c r="E312" s="35">
        <f t="shared" si="31"/>
        <v>109</v>
      </c>
      <c r="F312" s="35">
        <f t="shared" si="31"/>
        <v>106</v>
      </c>
      <c r="G312" s="35">
        <f t="shared" si="31"/>
        <v>5</v>
      </c>
      <c r="H312" s="35">
        <f t="shared" si="31"/>
        <v>291</v>
      </c>
      <c r="I312" s="37"/>
      <c r="J312" s="37"/>
      <c r="K312" s="37"/>
      <c r="L312" s="37"/>
      <c r="M312" s="37"/>
      <c r="N312" s="37"/>
      <c r="O312" s="37"/>
      <c r="P312" s="37"/>
      <c r="Q312" s="37"/>
      <c r="X312" s="19"/>
      <c r="Y312" s="17"/>
    </row>
    <row r="313" spans="1:25" ht="42.75" customHeight="1" x14ac:dyDescent="0.2">
      <c r="I313" s="13"/>
      <c r="J313" s="38"/>
      <c r="K313" s="37"/>
      <c r="L313" s="37"/>
      <c r="M313" s="37"/>
      <c r="N313" s="37"/>
      <c r="O313" s="37"/>
      <c r="P313" s="37"/>
      <c r="Q313" s="37"/>
      <c r="X313" s="19"/>
    </row>
    <row r="314" spans="1:25" ht="15" customHeight="1" x14ac:dyDescent="0.2">
      <c r="I314" s="13"/>
      <c r="J314" s="38"/>
      <c r="K314" s="37"/>
      <c r="L314" s="37"/>
      <c r="M314" s="37"/>
      <c r="N314" s="37"/>
      <c r="O314" s="37"/>
      <c r="P314" s="37"/>
      <c r="Q314" s="37"/>
      <c r="X314" s="19"/>
    </row>
    <row r="315" spans="1:25" ht="15" customHeight="1" x14ac:dyDescent="0.2">
      <c r="A315" s="9">
        <v>25</v>
      </c>
      <c r="B315" s="41" t="s">
        <v>751</v>
      </c>
      <c r="C315" s="41"/>
      <c r="D315" s="41"/>
      <c r="E315" s="41"/>
      <c r="F315" s="41"/>
      <c r="G315" s="41"/>
      <c r="H315" s="41"/>
      <c r="I315" s="41"/>
      <c r="J315" s="36"/>
      <c r="K315" s="37"/>
      <c r="L315" s="37"/>
      <c r="M315" s="37"/>
      <c r="N315" s="37"/>
      <c r="O315" s="37"/>
      <c r="P315" s="37"/>
      <c r="Q315" s="37"/>
    </row>
    <row r="316" spans="1:25" ht="15" customHeight="1" x14ac:dyDescent="0.2">
      <c r="B316" s="42" t="s">
        <v>985</v>
      </c>
      <c r="C316" s="42"/>
      <c r="D316" s="42"/>
      <c r="E316" s="42"/>
      <c r="F316" s="42"/>
      <c r="G316" s="42"/>
      <c r="H316" s="42"/>
      <c r="I316" s="42"/>
      <c r="J316" s="36"/>
      <c r="K316" s="37"/>
      <c r="L316" s="37"/>
      <c r="M316" s="37"/>
      <c r="N316" s="37"/>
      <c r="O316" s="37"/>
      <c r="P316" s="37"/>
      <c r="Q316" s="37"/>
    </row>
    <row r="317" spans="1:25" ht="30.75" customHeight="1" x14ac:dyDescent="0.2">
      <c r="B317" s="11" t="s">
        <v>904</v>
      </c>
      <c r="C317" s="26" t="s">
        <v>846</v>
      </c>
      <c r="D317" s="26" t="s">
        <v>847</v>
      </c>
      <c r="E317" s="26" t="s">
        <v>845</v>
      </c>
      <c r="F317" s="26" t="s">
        <v>850</v>
      </c>
      <c r="G317" s="26" t="s">
        <v>853</v>
      </c>
      <c r="H317" s="26" t="s">
        <v>849</v>
      </c>
      <c r="I317" s="34" t="s">
        <v>8</v>
      </c>
      <c r="J317" s="37"/>
      <c r="K317" s="37"/>
      <c r="L317" s="37"/>
      <c r="M317" s="37"/>
      <c r="N317" s="37"/>
      <c r="O317" s="37"/>
      <c r="P317" s="37"/>
      <c r="Q317" s="37"/>
    </row>
    <row r="318" spans="1:25" ht="13.5" customHeight="1" x14ac:dyDescent="0.2">
      <c r="B318" s="12" t="s">
        <v>23</v>
      </c>
      <c r="C318" s="29">
        <f>SUMIFS(أرشيف!U:U,أرشيف!K:K,B318,أرشيف!S:S,J318)</f>
        <v>25</v>
      </c>
      <c r="D318" s="29">
        <f>SUMIFS(أرشيف!U:U,أرشيف!K:K,B318,أرشيف!S:S,K318)</f>
        <v>56</v>
      </c>
      <c r="E318" s="29">
        <f>SUMIFS(أرشيف!U:U,أرشيف!K:K,B318,أرشيف!S:S,L318)</f>
        <v>22</v>
      </c>
      <c r="F318" s="29">
        <f>SUMIFS(أرشيف!U:U,أرشيف!K:K,B318,أرشيف!S:S,M318)</f>
        <v>54</v>
      </c>
      <c r="G318" s="29">
        <f>SUMIFS(أرشيف!U:U,أرشيف!K:K,B318,أرشيف!S:S,N318)</f>
        <v>0</v>
      </c>
      <c r="H318" s="29">
        <f>SUMIFS(أرشيف!U:U,أرشيف!K:K,B318,أرشيف!S:S,O318)</f>
        <v>43</v>
      </c>
      <c r="I318" s="35">
        <f t="shared" ref="I318:I323" si="32">SUM(C318:H318)</f>
        <v>200</v>
      </c>
      <c r="J318" s="37" t="s">
        <v>846</v>
      </c>
      <c r="K318" s="37" t="s">
        <v>847</v>
      </c>
      <c r="L318" s="37" t="s">
        <v>845</v>
      </c>
      <c r="M318" s="37" t="s">
        <v>850</v>
      </c>
      <c r="N318" s="37" t="s">
        <v>853</v>
      </c>
      <c r="O318" s="37" t="s">
        <v>849</v>
      </c>
      <c r="P318" s="37"/>
      <c r="Q318" s="37"/>
    </row>
    <row r="319" spans="1:25" ht="13.5" customHeight="1" x14ac:dyDescent="0.2">
      <c r="B319" s="12" t="s">
        <v>69</v>
      </c>
      <c r="C319" s="29">
        <f>SUMIFS(أرشيف!U:U,أرشيف!K:K,B319,أرشيف!S:S,J319)</f>
        <v>0</v>
      </c>
      <c r="D319" s="29">
        <f>SUMIFS(أرشيف!U:U,أرشيف!K:K,B319,أرشيف!S:S,K319)</f>
        <v>0</v>
      </c>
      <c r="E319" s="29">
        <f>SUMIFS(أرشيف!U:U,أرشيف!K:K,B319,أرشيف!S:S,L319)</f>
        <v>1</v>
      </c>
      <c r="F319" s="29">
        <f>SUMIFS(أرشيف!U:U,أرشيف!K:K,B319,أرشيف!S:S,M319)</f>
        <v>3</v>
      </c>
      <c r="G319" s="29">
        <f>SUMIFS(أرشيف!U:U,أرشيف!K:K,B319,أرشيف!S:S,N319)</f>
        <v>0</v>
      </c>
      <c r="H319" s="29">
        <f>SUMIFS(أرشيف!U:U,أرشيف!K:K,B319,أرشيف!S:S,O319)</f>
        <v>2</v>
      </c>
      <c r="I319" s="35">
        <f t="shared" si="32"/>
        <v>6</v>
      </c>
      <c r="J319" s="37" t="s">
        <v>846</v>
      </c>
      <c r="K319" s="37" t="s">
        <v>847</v>
      </c>
      <c r="L319" s="37" t="s">
        <v>845</v>
      </c>
      <c r="M319" s="37" t="s">
        <v>850</v>
      </c>
      <c r="N319" s="37" t="s">
        <v>853</v>
      </c>
      <c r="O319" s="37" t="s">
        <v>849</v>
      </c>
      <c r="P319" s="37"/>
      <c r="Q319" s="37"/>
    </row>
    <row r="320" spans="1:25" ht="13.5" customHeight="1" x14ac:dyDescent="0.2">
      <c r="B320" s="12" t="s">
        <v>67</v>
      </c>
      <c r="C320" s="29">
        <f>SUMIFS(أرشيف!U:U,أرشيف!K:K,B320,أرشيف!S:S,J320)</f>
        <v>11</v>
      </c>
      <c r="D320" s="29">
        <f>SUMIFS(أرشيف!U:U,أرشيف!K:K,B320,أرشيف!S:S,K320)</f>
        <v>25</v>
      </c>
      <c r="E320" s="29">
        <f>SUMIFS(أرشيف!U:U,أرشيف!K:K,B320,أرشيف!S:S,L320)</f>
        <v>1</v>
      </c>
      <c r="F320" s="29">
        <f>SUMIFS(أرشيف!U:U,أرشيف!K:K,B320,أرشيف!S:S,M320)</f>
        <v>0</v>
      </c>
      <c r="G320" s="29">
        <f>SUMIFS(أرشيف!U:U,أرشيف!K:K,B320,أرشيف!S:S,N320)</f>
        <v>4</v>
      </c>
      <c r="H320" s="29">
        <f>SUMIFS(أرشيف!U:U,أرشيف!K:K,B320,أرشيف!S:S,O320)</f>
        <v>5</v>
      </c>
      <c r="I320" s="35">
        <f t="shared" si="32"/>
        <v>46</v>
      </c>
      <c r="J320" s="37" t="s">
        <v>846</v>
      </c>
      <c r="K320" s="37" t="s">
        <v>847</v>
      </c>
      <c r="L320" s="37" t="s">
        <v>845</v>
      </c>
      <c r="M320" s="37" t="s">
        <v>850</v>
      </c>
      <c r="N320" s="37" t="s">
        <v>853</v>
      </c>
      <c r="O320" s="37" t="s">
        <v>849</v>
      </c>
      <c r="P320" s="37"/>
      <c r="Q320" s="37"/>
    </row>
    <row r="321" spans="1:25" ht="13.5" customHeight="1" x14ac:dyDescent="0.2">
      <c r="B321" s="12" t="s">
        <v>834</v>
      </c>
      <c r="C321" s="29">
        <f>SUMIFS(أرشيف!U:U,أرشيف!K:K,B321,أرشيف!S:S,J321)</f>
        <v>9</v>
      </c>
      <c r="D321" s="29">
        <f>SUMIFS(أرشيف!U:U,أرشيف!K:K,B321,أرشيف!S:S,K321)</f>
        <v>1</v>
      </c>
      <c r="E321" s="29">
        <f>SUMIFS(أرشيف!U:U,أرشيف!K:K,B321,أرشيف!S:S,L321)</f>
        <v>0</v>
      </c>
      <c r="F321" s="29">
        <f>SUMIFS(أرشيف!U:U,أرشيف!K:K,B321,أرشيف!S:S,M321)</f>
        <v>0</v>
      </c>
      <c r="G321" s="29">
        <f>SUMIFS(أرشيف!U:U,أرشيف!K:K,B321,أرشيف!S:S,N321)</f>
        <v>0</v>
      </c>
      <c r="H321" s="29">
        <f>SUMIFS(أرشيف!U:U,أرشيف!K:K,B321,أرشيف!S:S,O321)</f>
        <v>1</v>
      </c>
      <c r="I321" s="35">
        <f t="shared" si="32"/>
        <v>11</v>
      </c>
      <c r="J321" s="37" t="s">
        <v>846</v>
      </c>
      <c r="K321" s="37" t="s">
        <v>847</v>
      </c>
      <c r="L321" s="37" t="s">
        <v>845</v>
      </c>
      <c r="M321" s="37" t="s">
        <v>850</v>
      </c>
      <c r="N321" s="37" t="s">
        <v>853</v>
      </c>
      <c r="O321" s="37" t="s">
        <v>849</v>
      </c>
      <c r="P321" s="37"/>
      <c r="Q321" s="37"/>
    </row>
    <row r="322" spans="1:25" ht="13.5" customHeight="1" x14ac:dyDescent="0.2">
      <c r="B322" s="12" t="s">
        <v>66</v>
      </c>
      <c r="C322" s="29">
        <f>SUMIFS(أرشيف!U:U,أرشيف!K:K,B322,أرشيف!S:S,J322)</f>
        <v>0</v>
      </c>
      <c r="D322" s="29">
        <f>SUMIFS(أرشيف!U:U,أرشيف!K:K,B322,أرشيف!S:S,K322)</f>
        <v>3</v>
      </c>
      <c r="E322" s="29">
        <f>SUMIFS(أرشيف!U:U,أرشيف!K:K,B322,أرشيف!S:S,L322)</f>
        <v>0</v>
      </c>
      <c r="F322" s="29">
        <f>SUMIFS(أرشيف!U:U,أرشيف!K:K,B322,أرشيف!S:S,M322)</f>
        <v>0</v>
      </c>
      <c r="G322" s="29">
        <f>SUMIFS(أرشيف!U:U,أرشيف!K:K,B322,أرشيف!S:S,N322)</f>
        <v>6</v>
      </c>
      <c r="H322" s="29">
        <f>SUMIFS(أرشيف!U:U,أرشيف!K:K,B322,أرشيف!S:S,O322)</f>
        <v>5</v>
      </c>
      <c r="I322" s="35">
        <f t="shared" si="32"/>
        <v>14</v>
      </c>
      <c r="J322" s="37" t="s">
        <v>846</v>
      </c>
      <c r="K322" s="37" t="s">
        <v>847</v>
      </c>
      <c r="L322" s="37" t="s">
        <v>845</v>
      </c>
      <c r="M322" s="37" t="s">
        <v>850</v>
      </c>
      <c r="N322" s="37" t="s">
        <v>853</v>
      </c>
      <c r="O322" s="37" t="s">
        <v>849</v>
      </c>
      <c r="P322" s="37"/>
      <c r="Q322" s="37"/>
    </row>
    <row r="323" spans="1:25" ht="13.5" customHeight="1" x14ac:dyDescent="0.2">
      <c r="B323" s="12" t="s">
        <v>77</v>
      </c>
      <c r="C323" s="29">
        <f>SUMIFS(أرشيف!U:U,أرشيف!K:K,B323,أرشيف!S:S,J323)</f>
        <v>4</v>
      </c>
      <c r="D323" s="29">
        <f>SUMIFS(أرشيف!U:U,أرشيف!K:K,B323,أرشيف!S:S,K323)</f>
        <v>0</v>
      </c>
      <c r="E323" s="29">
        <f>SUMIFS(أرشيف!U:U,أرشيف!K:K,B323,أرشيف!S:S,L323)</f>
        <v>0</v>
      </c>
      <c r="F323" s="29">
        <f>SUMIFS(أرشيف!U:U,أرشيف!K:K,B323,أرشيف!S:S,M323)</f>
        <v>0</v>
      </c>
      <c r="G323" s="29">
        <f>SUMIFS(أرشيف!U:U,أرشيف!K:K,B323,أرشيف!S:S,N323)</f>
        <v>2</v>
      </c>
      <c r="H323" s="29">
        <f>SUMIFS(أرشيف!U:U,أرشيف!K:K,B323,أرشيف!S:S,O323)</f>
        <v>8</v>
      </c>
      <c r="I323" s="35">
        <f t="shared" si="32"/>
        <v>14</v>
      </c>
      <c r="J323" s="37" t="s">
        <v>846</v>
      </c>
      <c r="K323" s="37" t="s">
        <v>847</v>
      </c>
      <c r="L323" s="37" t="s">
        <v>845</v>
      </c>
      <c r="M323" s="37" t="s">
        <v>850</v>
      </c>
      <c r="N323" s="37" t="s">
        <v>853</v>
      </c>
      <c r="O323" s="37" t="s">
        <v>849</v>
      </c>
      <c r="P323" s="37"/>
      <c r="Q323" s="37"/>
    </row>
    <row r="324" spans="1:25" ht="15" x14ac:dyDescent="0.2">
      <c r="B324" s="34" t="s">
        <v>8</v>
      </c>
      <c r="C324" s="35">
        <f t="shared" ref="C324:I324" si="33">SUM(C318:C323)</f>
        <v>49</v>
      </c>
      <c r="D324" s="35">
        <f t="shared" si="33"/>
        <v>85</v>
      </c>
      <c r="E324" s="35">
        <f t="shared" si="33"/>
        <v>24</v>
      </c>
      <c r="F324" s="35">
        <f t="shared" si="33"/>
        <v>57</v>
      </c>
      <c r="G324" s="35">
        <f t="shared" si="33"/>
        <v>12</v>
      </c>
      <c r="H324" s="35">
        <f t="shared" si="33"/>
        <v>64</v>
      </c>
      <c r="I324" s="35">
        <f t="shared" si="33"/>
        <v>291</v>
      </c>
      <c r="J324" s="37"/>
      <c r="K324" s="37"/>
      <c r="L324" s="37"/>
      <c r="M324" s="37"/>
      <c r="N324" s="37"/>
      <c r="O324" s="37"/>
      <c r="P324" s="37"/>
      <c r="Q324" s="37"/>
      <c r="X324" s="19"/>
      <c r="Y324" s="17"/>
    </row>
    <row r="325" spans="1:25" ht="42.75" customHeight="1" x14ac:dyDescent="0.2">
      <c r="I325" s="13"/>
      <c r="J325" s="37"/>
      <c r="K325" s="37"/>
      <c r="L325" s="37"/>
      <c r="M325" s="37"/>
      <c r="N325" s="37"/>
      <c r="O325" s="37"/>
      <c r="P325" s="37"/>
      <c r="Q325" s="37"/>
      <c r="X325" s="19"/>
    </row>
    <row r="326" spans="1:25" ht="15" customHeight="1" x14ac:dyDescent="0.2">
      <c r="I326" s="13"/>
      <c r="J326" s="38"/>
      <c r="K326" s="37"/>
      <c r="L326" s="37"/>
      <c r="M326" s="37"/>
      <c r="N326" s="37"/>
      <c r="O326" s="37"/>
      <c r="P326" s="37"/>
      <c r="Q326" s="37"/>
      <c r="X326" s="19"/>
    </row>
    <row r="327" spans="1:25" ht="15" customHeight="1" x14ac:dyDescent="0.2">
      <c r="A327" s="9">
        <v>26</v>
      </c>
      <c r="B327" s="41" t="s">
        <v>751</v>
      </c>
      <c r="C327" s="41"/>
      <c r="D327" s="41"/>
      <c r="E327" s="41"/>
      <c r="F327" s="41"/>
      <c r="G327" s="41"/>
      <c r="H327" s="41"/>
      <c r="I327" s="41"/>
      <c r="J327" s="36"/>
      <c r="K327" s="37"/>
      <c r="L327" s="37"/>
      <c r="M327" s="37"/>
      <c r="N327" s="37"/>
      <c r="O327" s="37"/>
      <c r="P327" s="37"/>
      <c r="Q327" s="37"/>
    </row>
    <row r="328" spans="1:25" ht="15" customHeight="1" x14ac:dyDescent="0.2">
      <c r="B328" s="42" t="s">
        <v>989</v>
      </c>
      <c r="C328" s="42"/>
      <c r="D328" s="42"/>
      <c r="E328" s="42"/>
      <c r="F328" s="42"/>
      <c r="G328" s="42"/>
      <c r="H328" s="42"/>
      <c r="I328" s="42"/>
      <c r="J328" s="36"/>
      <c r="K328" s="37"/>
      <c r="L328" s="37"/>
      <c r="M328" s="37"/>
      <c r="N328" s="37"/>
      <c r="O328" s="37"/>
      <c r="P328" s="37"/>
      <c r="Q328" s="37"/>
    </row>
    <row r="329" spans="1:25" ht="30.75" customHeight="1" x14ac:dyDescent="0.2">
      <c r="B329" s="11" t="s">
        <v>905</v>
      </c>
      <c r="C329" s="26" t="s">
        <v>846</v>
      </c>
      <c r="D329" s="26" t="s">
        <v>847</v>
      </c>
      <c r="E329" s="26" t="s">
        <v>845</v>
      </c>
      <c r="F329" s="26" t="s">
        <v>850</v>
      </c>
      <c r="G329" s="26" t="s">
        <v>853</v>
      </c>
      <c r="H329" s="26" t="s">
        <v>849</v>
      </c>
      <c r="I329" s="34" t="s">
        <v>8</v>
      </c>
      <c r="J329" s="37"/>
      <c r="K329" s="37"/>
      <c r="L329" s="37"/>
      <c r="M329" s="37"/>
      <c r="N329" s="37"/>
      <c r="O329" s="37"/>
      <c r="P329" s="37"/>
      <c r="Q329" s="37"/>
    </row>
    <row r="330" spans="1:25" ht="13.5" customHeight="1" x14ac:dyDescent="0.2">
      <c r="B330" s="12" t="s">
        <v>324</v>
      </c>
      <c r="C330" s="29">
        <f>SUMIFS(أرشيف!U:U,أرشيف!M:M,B330,أرشيف!S:S,J330)</f>
        <v>7</v>
      </c>
      <c r="D330" s="29">
        <f>SUMIFS(أرشيف!U:U,أرشيف!M:M,B330,أرشيف!S:S,K330)</f>
        <v>3</v>
      </c>
      <c r="E330" s="29">
        <f>SUMIFS(أرشيف!U:U,أرشيف!M:M,B330,أرشيف!S:S,L330)</f>
        <v>0</v>
      </c>
      <c r="F330" s="29">
        <f>SUMIFS(أرشيف!U:U,أرشيف!M:M,B330,أرشيف!S:S,M330)</f>
        <v>0</v>
      </c>
      <c r="G330" s="29">
        <f>SUMIFS(أرشيف!U:U,أرشيف!M:M,B330,أرشيف!S:S,N330)</f>
        <v>0</v>
      </c>
      <c r="H330" s="29">
        <f>SUMIFS(أرشيف!U:U,أرشيف!M:M,B330,أرشيف!S:S,O330)</f>
        <v>8</v>
      </c>
      <c r="I330" s="35">
        <f t="shared" ref="I330:I335" si="34">SUM(C330:H330)</f>
        <v>18</v>
      </c>
      <c r="J330" s="37" t="s">
        <v>846</v>
      </c>
      <c r="K330" s="37" t="s">
        <v>847</v>
      </c>
      <c r="L330" s="37" t="s">
        <v>845</v>
      </c>
      <c r="M330" s="37" t="s">
        <v>850</v>
      </c>
      <c r="N330" s="37" t="s">
        <v>853</v>
      </c>
      <c r="O330" s="37" t="s">
        <v>849</v>
      </c>
      <c r="P330" s="37"/>
      <c r="Q330" s="37"/>
    </row>
    <row r="331" spans="1:25" ht="13.5" customHeight="1" x14ac:dyDescent="0.2">
      <c r="B331" s="12" t="s">
        <v>836</v>
      </c>
      <c r="C331" s="29">
        <f>SUMIFS(أرشيف!U:U,أرشيف!M:M,B331,أرشيف!S:S,J331)</f>
        <v>12</v>
      </c>
      <c r="D331" s="29">
        <f>SUMIFS(أرشيف!U:U,أرشيف!M:M,B331,أرشيف!S:S,K331)</f>
        <v>0</v>
      </c>
      <c r="E331" s="29">
        <f>SUMIFS(أرشيف!U:U,أرشيف!M:M,B331,أرشيف!S:S,L331)</f>
        <v>0</v>
      </c>
      <c r="F331" s="29">
        <f>SUMIFS(أرشيف!U:U,أرشيف!M:M,B331,أرشيف!S:S,M331)</f>
        <v>0</v>
      </c>
      <c r="G331" s="29">
        <f>SUMIFS(أرشيف!U:U,أرشيف!M:M,B331,أرشيف!S:S,N331)</f>
        <v>0</v>
      </c>
      <c r="H331" s="29">
        <f>SUMIFS(أرشيف!U:U,أرشيف!M:M,B331,أرشيف!S:S,O331)</f>
        <v>8</v>
      </c>
      <c r="I331" s="35">
        <f t="shared" si="34"/>
        <v>20</v>
      </c>
      <c r="J331" s="37" t="s">
        <v>846</v>
      </c>
      <c r="K331" s="37" t="s">
        <v>847</v>
      </c>
      <c r="L331" s="37" t="s">
        <v>845</v>
      </c>
      <c r="M331" s="37" t="s">
        <v>850</v>
      </c>
      <c r="N331" s="37" t="s">
        <v>853</v>
      </c>
      <c r="O331" s="37" t="s">
        <v>849</v>
      </c>
      <c r="P331" s="37"/>
      <c r="Q331" s="37"/>
    </row>
    <row r="332" spans="1:25" ht="13.5" customHeight="1" x14ac:dyDescent="0.2">
      <c r="B332" s="12" t="s">
        <v>835</v>
      </c>
      <c r="C332" s="29">
        <f>SUMIFS(أرشيف!U:U,أرشيف!M:M,B332,أرشيف!S:S,J332)</f>
        <v>30</v>
      </c>
      <c r="D332" s="29">
        <f>SUMIFS(أرشيف!U:U,أرشيف!M:M,B332,أرشيف!S:S,K332)</f>
        <v>82</v>
      </c>
      <c r="E332" s="29">
        <f>SUMIFS(أرشيف!U:U,أرشيف!M:M,B332,أرشيف!S:S,L332)</f>
        <v>4</v>
      </c>
      <c r="F332" s="29">
        <f>SUMIFS(أرشيف!U:U,أرشيف!M:M,B332,أرشيف!S:S,M332)</f>
        <v>0</v>
      </c>
      <c r="G332" s="29">
        <f>SUMIFS(أرشيف!U:U,أرشيف!M:M,B332,أرشيف!S:S,N332)</f>
        <v>12</v>
      </c>
      <c r="H332" s="29">
        <f>SUMIFS(أرشيف!U:U,أرشيف!M:M,B332,أرشيف!S:S,O332)</f>
        <v>40</v>
      </c>
      <c r="I332" s="35">
        <f t="shared" si="34"/>
        <v>168</v>
      </c>
      <c r="J332" s="37" t="s">
        <v>846</v>
      </c>
      <c r="K332" s="37" t="s">
        <v>847</v>
      </c>
      <c r="L332" s="37" t="s">
        <v>845</v>
      </c>
      <c r="M332" s="37" t="s">
        <v>850</v>
      </c>
      <c r="N332" s="37" t="s">
        <v>853</v>
      </c>
      <c r="O332" s="37" t="s">
        <v>849</v>
      </c>
      <c r="P332" s="37"/>
      <c r="Q332" s="37"/>
    </row>
    <row r="333" spans="1:25" ht="13.5" customHeight="1" x14ac:dyDescent="0.2">
      <c r="B333" s="12" t="s">
        <v>40</v>
      </c>
      <c r="C333" s="29">
        <f>SUMIFS(أرشيف!U:U,أرشيف!M:M,B333,أرشيف!S:S,J333)</f>
        <v>0</v>
      </c>
      <c r="D333" s="29">
        <f>SUMIFS(أرشيف!U:U,أرشيف!M:M,B333,أرشيف!S:S,K333)</f>
        <v>0</v>
      </c>
      <c r="E333" s="29">
        <f>SUMIFS(أرشيف!U:U,أرشيف!M:M,B333,أرشيف!S:S,L333)</f>
        <v>18</v>
      </c>
      <c r="F333" s="29">
        <f>SUMIFS(أرشيف!U:U,أرشيف!M:M,B333,أرشيف!S:S,M333)</f>
        <v>57</v>
      </c>
      <c r="G333" s="29">
        <f>SUMIFS(أرشيف!U:U,أرشيف!M:M,B333,أرشيف!S:S,N333)</f>
        <v>0</v>
      </c>
      <c r="H333" s="29">
        <f>SUMIFS(أرشيف!U:U,أرشيف!M:M,B333,أرشيف!S:S,O333)</f>
        <v>8</v>
      </c>
      <c r="I333" s="35">
        <f t="shared" si="34"/>
        <v>83</v>
      </c>
      <c r="J333" s="37" t="s">
        <v>846</v>
      </c>
      <c r="K333" s="37" t="s">
        <v>847</v>
      </c>
      <c r="L333" s="37" t="s">
        <v>845</v>
      </c>
      <c r="M333" s="37" t="s">
        <v>850</v>
      </c>
      <c r="N333" s="37" t="s">
        <v>853</v>
      </c>
      <c r="O333" s="37" t="s">
        <v>849</v>
      </c>
      <c r="P333" s="37"/>
      <c r="Q333" s="37"/>
    </row>
    <row r="334" spans="1:25" ht="13.5" customHeight="1" x14ac:dyDescent="0.2">
      <c r="B334" s="12" t="s">
        <v>245</v>
      </c>
      <c r="C334" s="29">
        <f>SUMIFS(أرشيف!U:U,أرشيف!M:M,B334,أرشيف!S:S,J334)</f>
        <v>0</v>
      </c>
      <c r="D334" s="29">
        <f>SUMIFS(أرشيف!U:U,أرشيف!M:M,B334,أرشيف!S:S,K334)</f>
        <v>0</v>
      </c>
      <c r="E334" s="29">
        <f>SUMIFS(أرشيف!U:U,أرشيف!M:M,B334,أرشيف!S:S,L334)</f>
        <v>1</v>
      </c>
      <c r="F334" s="29">
        <f>SUMIFS(أرشيف!U:U,أرشيف!M:M,B334,أرشيف!S:S,M334)</f>
        <v>0</v>
      </c>
      <c r="G334" s="29">
        <f>SUMIFS(أرشيف!U:U,أرشيف!M:M,B334,أرشيف!S:S,N334)</f>
        <v>0</v>
      </c>
      <c r="H334" s="29">
        <f>SUMIFS(أرشيف!U:U,أرشيف!M:M,B334,أرشيف!S:S,O334)</f>
        <v>0</v>
      </c>
      <c r="I334" s="35">
        <f t="shared" si="34"/>
        <v>1</v>
      </c>
      <c r="J334" s="37" t="s">
        <v>846</v>
      </c>
      <c r="K334" s="37" t="s">
        <v>847</v>
      </c>
      <c r="L334" s="37" t="s">
        <v>845</v>
      </c>
      <c r="M334" s="37" t="s">
        <v>850</v>
      </c>
      <c r="N334" s="37" t="s">
        <v>853</v>
      </c>
      <c r="O334" s="37" t="s">
        <v>849</v>
      </c>
      <c r="P334" s="37"/>
      <c r="Q334" s="37"/>
    </row>
    <row r="335" spans="1:25" ht="13.5" customHeight="1" x14ac:dyDescent="0.2">
      <c r="B335" s="12" t="s">
        <v>839</v>
      </c>
      <c r="C335" s="29">
        <f>SUMIFS(أرشيف!U:U,أرشيف!M:M,B335,أرشيف!S:S,J335)</f>
        <v>0</v>
      </c>
      <c r="D335" s="29">
        <f>SUMIFS(أرشيف!U:U,أرشيف!M:M,B335,أرشيف!S:S,K335)</f>
        <v>0</v>
      </c>
      <c r="E335" s="29">
        <f>SUMIFS(أرشيف!U:U,أرشيف!M:M,B335,أرشيف!S:S,L335)</f>
        <v>1</v>
      </c>
      <c r="F335" s="29">
        <f>SUMIFS(أرشيف!U:U,أرشيف!M:M,B335,أرشيف!S:S,M335)</f>
        <v>0</v>
      </c>
      <c r="G335" s="29">
        <f>SUMIFS(أرشيف!U:U,أرشيف!M:M,B335,أرشيف!S:S,N335)</f>
        <v>0</v>
      </c>
      <c r="H335" s="29">
        <f>SUMIFS(أرشيف!U:U,أرشيف!M:M,B335,أرشيف!S:S,O335)</f>
        <v>0</v>
      </c>
      <c r="I335" s="35">
        <f t="shared" si="34"/>
        <v>1</v>
      </c>
      <c r="J335" s="37" t="s">
        <v>846</v>
      </c>
      <c r="K335" s="37" t="s">
        <v>847</v>
      </c>
      <c r="L335" s="37" t="s">
        <v>845</v>
      </c>
      <c r="M335" s="37" t="s">
        <v>850</v>
      </c>
      <c r="N335" s="37" t="s">
        <v>853</v>
      </c>
      <c r="O335" s="37" t="s">
        <v>849</v>
      </c>
      <c r="P335" s="37"/>
      <c r="Q335" s="37"/>
    </row>
    <row r="336" spans="1:25" ht="15" x14ac:dyDescent="0.2">
      <c r="B336" s="34" t="s">
        <v>8</v>
      </c>
      <c r="C336" s="35">
        <f t="shared" ref="C336:I336" si="35">SUM(C330:C335)</f>
        <v>49</v>
      </c>
      <c r="D336" s="35">
        <f t="shared" si="35"/>
        <v>85</v>
      </c>
      <c r="E336" s="35">
        <f t="shared" si="35"/>
        <v>24</v>
      </c>
      <c r="F336" s="35">
        <f t="shared" si="35"/>
        <v>57</v>
      </c>
      <c r="G336" s="35">
        <f t="shared" si="35"/>
        <v>12</v>
      </c>
      <c r="H336" s="35">
        <f t="shared" si="35"/>
        <v>64</v>
      </c>
      <c r="I336" s="35">
        <f t="shared" si="35"/>
        <v>291</v>
      </c>
      <c r="J336" s="37"/>
      <c r="K336" s="37"/>
      <c r="L336" s="37"/>
      <c r="M336" s="37"/>
      <c r="N336" s="37"/>
      <c r="O336" s="37"/>
      <c r="P336" s="37"/>
      <c r="Q336" s="37"/>
      <c r="X336" s="19"/>
      <c r="Y336" s="17"/>
    </row>
    <row r="337" spans="1:25" ht="42.75" customHeight="1" x14ac:dyDescent="0.2">
      <c r="I337" s="13"/>
      <c r="J337" s="37"/>
      <c r="K337" s="37"/>
      <c r="L337" s="37"/>
      <c r="M337" s="37"/>
      <c r="N337" s="37"/>
      <c r="O337" s="37"/>
      <c r="P337" s="37"/>
      <c r="Q337" s="37"/>
      <c r="X337" s="19"/>
    </row>
    <row r="338" spans="1:25" ht="15" customHeight="1" x14ac:dyDescent="0.2">
      <c r="I338" s="13"/>
      <c r="J338" s="38"/>
      <c r="K338" s="37"/>
      <c r="L338" s="37"/>
      <c r="M338" s="37"/>
      <c r="N338" s="37"/>
      <c r="O338" s="37"/>
      <c r="P338" s="37"/>
      <c r="Q338" s="37"/>
      <c r="X338" s="19"/>
    </row>
    <row r="339" spans="1:25" ht="15" customHeight="1" x14ac:dyDescent="0.2">
      <c r="A339" s="9">
        <v>27</v>
      </c>
      <c r="B339" s="41" t="s">
        <v>751</v>
      </c>
      <c r="C339" s="41"/>
      <c r="D339" s="41"/>
      <c r="E339" s="41"/>
      <c r="F339" s="41"/>
      <c r="G339" s="41"/>
      <c r="H339" s="41"/>
      <c r="I339" s="41"/>
      <c r="J339" s="36"/>
      <c r="K339" s="37"/>
      <c r="L339" s="37"/>
      <c r="M339" s="37"/>
      <c r="N339" s="37"/>
      <c r="O339" s="37"/>
      <c r="P339" s="37"/>
      <c r="Q339" s="37"/>
    </row>
    <row r="340" spans="1:25" ht="15" customHeight="1" x14ac:dyDescent="0.2">
      <c r="B340" s="42" t="s">
        <v>990</v>
      </c>
      <c r="C340" s="42"/>
      <c r="D340" s="42"/>
      <c r="E340" s="42"/>
      <c r="F340" s="42"/>
      <c r="G340" s="42"/>
      <c r="H340" s="42"/>
      <c r="I340" s="42"/>
      <c r="J340" s="36"/>
      <c r="K340" s="37"/>
      <c r="L340" s="37"/>
      <c r="M340" s="37"/>
      <c r="N340" s="37"/>
      <c r="O340" s="37"/>
      <c r="P340" s="37"/>
      <c r="Q340" s="37"/>
    </row>
    <row r="341" spans="1:25" ht="30.75" customHeight="1" x14ac:dyDescent="0.2">
      <c r="B341" s="11" t="s">
        <v>906</v>
      </c>
      <c r="C341" s="26" t="s">
        <v>846</v>
      </c>
      <c r="D341" s="26" t="s">
        <v>847</v>
      </c>
      <c r="E341" s="26" t="s">
        <v>845</v>
      </c>
      <c r="F341" s="26" t="s">
        <v>850</v>
      </c>
      <c r="G341" s="26" t="s">
        <v>853</v>
      </c>
      <c r="H341" s="26" t="s">
        <v>849</v>
      </c>
      <c r="I341" s="34" t="s">
        <v>8</v>
      </c>
      <c r="J341" s="37"/>
      <c r="K341" s="37"/>
      <c r="L341" s="37"/>
      <c r="M341" s="37"/>
      <c r="N341" s="37"/>
      <c r="O341" s="37"/>
      <c r="P341" s="37"/>
      <c r="Q341" s="37"/>
    </row>
    <row r="342" spans="1:25" ht="13.5" customHeight="1" x14ac:dyDescent="0.2">
      <c r="B342" s="12" t="s">
        <v>93</v>
      </c>
      <c r="C342" s="29">
        <f>SUMIFS(أرشيف!U:U,أرشيف!P:P,B342,أرشيف!S:S,J342)</f>
        <v>33</v>
      </c>
      <c r="D342" s="29">
        <f>SUMIFS(أرشيف!U:U,أرشيف!P:P,B342,أرشيف!S:S,K342)</f>
        <v>55</v>
      </c>
      <c r="E342" s="29">
        <f>SUMIFS(أرشيف!U:U,أرشيف!P:P,B342,أرشيف!S:S,L342)</f>
        <v>20</v>
      </c>
      <c r="F342" s="29">
        <f>SUMIFS(أرشيف!U:U,أرشيف!P:P,B342,أرشيف!S:S,M342)</f>
        <v>0</v>
      </c>
      <c r="G342" s="29">
        <f>SUMIFS(أرشيف!U:U,أرشيف!P:P,B342,أرشيف!S:S,N342)</f>
        <v>4</v>
      </c>
      <c r="H342" s="29">
        <f>SUMIFS(أرشيف!U:U,أرشيف!P:P,B342,أرشيف!S:S,O342)</f>
        <v>50</v>
      </c>
      <c r="I342" s="35">
        <f>SUM(C342:H342)</f>
        <v>162</v>
      </c>
      <c r="J342" s="37" t="s">
        <v>846</v>
      </c>
      <c r="K342" s="37" t="s">
        <v>847</v>
      </c>
      <c r="L342" s="37" t="s">
        <v>845</v>
      </c>
      <c r="M342" s="37" t="s">
        <v>850</v>
      </c>
      <c r="N342" s="37" t="s">
        <v>853</v>
      </c>
      <c r="O342" s="37" t="s">
        <v>849</v>
      </c>
      <c r="P342" s="37"/>
      <c r="Q342" s="37"/>
    </row>
    <row r="343" spans="1:25" ht="13.5" customHeight="1" x14ac:dyDescent="0.2">
      <c r="B343" s="12" t="s">
        <v>92</v>
      </c>
      <c r="C343" s="29">
        <f>SUMIFS(أرشيف!U:U,أرشيف!P:P,B343,أرشيف!S:S,J343)</f>
        <v>12</v>
      </c>
      <c r="D343" s="29">
        <f>SUMIFS(أرشيف!U:U,أرشيف!P:P,B343,أرشيف!S:S,K343)</f>
        <v>30</v>
      </c>
      <c r="E343" s="29">
        <f>SUMIFS(أرشيف!U:U,أرشيف!P:P,B343,أرشيف!S:S,L343)</f>
        <v>0</v>
      </c>
      <c r="F343" s="29">
        <f>SUMIFS(أرشيف!U:U,أرشيف!P:P,B343,أرشيف!S:S,M343)</f>
        <v>0</v>
      </c>
      <c r="G343" s="29">
        <f>SUMIFS(أرشيف!U:U,أرشيف!P:P,B343,أرشيف!S:S,N343)</f>
        <v>8</v>
      </c>
      <c r="H343" s="29">
        <f>SUMIFS(أرشيف!U:U,أرشيف!P:P,B343,أرشيف!S:S,O343)</f>
        <v>11</v>
      </c>
      <c r="I343" s="35">
        <f>SUM(C343:H343)</f>
        <v>61</v>
      </c>
      <c r="J343" s="37" t="s">
        <v>846</v>
      </c>
      <c r="K343" s="37" t="s">
        <v>847</v>
      </c>
      <c r="L343" s="37" t="s">
        <v>845</v>
      </c>
      <c r="M343" s="37" t="s">
        <v>850</v>
      </c>
      <c r="N343" s="37" t="s">
        <v>853</v>
      </c>
      <c r="O343" s="37" t="s">
        <v>849</v>
      </c>
      <c r="P343" s="37"/>
      <c r="Q343" s="37"/>
    </row>
    <row r="344" spans="1:25" ht="13.5" customHeight="1" x14ac:dyDescent="0.2">
      <c r="B344" s="12" t="s">
        <v>670</v>
      </c>
      <c r="C344" s="29">
        <f>SUMIFS(أرشيف!U:U,أرشيف!P:P,B344,أرشيف!S:S,J344)</f>
        <v>1</v>
      </c>
      <c r="D344" s="29">
        <f>SUMIFS(أرشيف!U:U,أرشيف!P:P,B344,أرشيف!S:S,K344)</f>
        <v>0</v>
      </c>
      <c r="E344" s="29">
        <f>SUMIFS(أرشيف!U:U,أرشيف!P:P,B344,أرشيف!S:S,L344)</f>
        <v>1</v>
      </c>
      <c r="F344" s="29">
        <f>SUMIFS(أرشيف!U:U,أرشيف!P:P,B344,أرشيف!S:S,M344)</f>
        <v>0</v>
      </c>
      <c r="G344" s="29">
        <f>SUMIFS(أرشيف!U:U,أرشيف!P:P,B344,أرشيف!S:S,N344)</f>
        <v>0</v>
      </c>
      <c r="H344" s="29">
        <f>SUMIFS(أرشيف!U:U,أرشيف!P:P,B344,أرشيف!S:S,O344)</f>
        <v>3</v>
      </c>
      <c r="I344" s="35">
        <f>SUM(C344:H344)</f>
        <v>5</v>
      </c>
      <c r="J344" s="37" t="s">
        <v>846</v>
      </c>
      <c r="K344" s="37" t="s">
        <v>847</v>
      </c>
      <c r="L344" s="37" t="s">
        <v>845</v>
      </c>
      <c r="M344" s="37" t="s">
        <v>850</v>
      </c>
      <c r="N344" s="37" t="s">
        <v>853</v>
      </c>
      <c r="O344" s="37" t="s">
        <v>849</v>
      </c>
      <c r="P344" s="37"/>
      <c r="Q344" s="37"/>
    </row>
    <row r="345" spans="1:25" ht="13.5" customHeight="1" x14ac:dyDescent="0.2">
      <c r="B345" s="12" t="s">
        <v>841</v>
      </c>
      <c r="C345" s="29">
        <f>SUMIFS(أرشيف!U:U,أرشيف!P:P,B345,أرشيف!S:S,J345)</f>
        <v>3</v>
      </c>
      <c r="D345" s="29">
        <f>SUMIFS(أرشيف!U:U,أرشيف!P:P,B345,أرشيف!S:S,K345)</f>
        <v>0</v>
      </c>
      <c r="E345" s="29">
        <f>SUMIFS(أرشيف!U:U,أرشيف!P:P,B345,أرشيف!S:S,L345)</f>
        <v>3</v>
      </c>
      <c r="F345" s="29">
        <f>SUMIFS(أرشيف!U:U,أرشيف!P:P,B345,أرشيف!S:S,M345)</f>
        <v>57</v>
      </c>
      <c r="G345" s="29">
        <f>SUMIFS(أرشيف!U:U,أرشيف!P:P,B345,أرشيف!S:S,N345)</f>
        <v>0</v>
      </c>
      <c r="H345" s="29">
        <f>SUMIFS(أرشيف!U:U,أرشيف!P:P,B345,أرشيف!S:S,O345)</f>
        <v>0</v>
      </c>
      <c r="I345" s="35">
        <f>SUM(C345:H345)</f>
        <v>63</v>
      </c>
      <c r="J345" s="37" t="s">
        <v>846</v>
      </c>
      <c r="K345" s="37" t="s">
        <v>847</v>
      </c>
      <c r="L345" s="37" t="s">
        <v>845</v>
      </c>
      <c r="M345" s="37" t="s">
        <v>850</v>
      </c>
      <c r="N345" s="37" t="s">
        <v>853</v>
      </c>
      <c r="O345" s="37" t="s">
        <v>849</v>
      </c>
      <c r="P345" s="37"/>
      <c r="Q345" s="37"/>
    </row>
    <row r="346" spans="1:25" ht="15" x14ac:dyDescent="0.2">
      <c r="B346" s="34" t="s">
        <v>8</v>
      </c>
      <c r="C346" s="35">
        <f t="shared" ref="C346:I346" si="36">SUM(C342:C345)</f>
        <v>49</v>
      </c>
      <c r="D346" s="35">
        <f t="shared" si="36"/>
        <v>85</v>
      </c>
      <c r="E346" s="35">
        <f t="shared" si="36"/>
        <v>24</v>
      </c>
      <c r="F346" s="35">
        <f t="shared" si="36"/>
        <v>57</v>
      </c>
      <c r="G346" s="35">
        <f t="shared" si="36"/>
        <v>12</v>
      </c>
      <c r="H346" s="35">
        <f t="shared" si="36"/>
        <v>64</v>
      </c>
      <c r="I346" s="35">
        <f t="shared" si="36"/>
        <v>291</v>
      </c>
      <c r="J346" s="37"/>
      <c r="K346" s="37"/>
      <c r="L346" s="37"/>
      <c r="M346" s="37"/>
      <c r="N346" s="37"/>
      <c r="O346" s="37"/>
      <c r="P346" s="37"/>
      <c r="Q346" s="37"/>
      <c r="X346" s="19"/>
      <c r="Y346" s="17"/>
    </row>
    <row r="347" spans="1:25" ht="42.75" customHeight="1" x14ac:dyDescent="0.2">
      <c r="I347" s="13"/>
      <c r="J347" s="37"/>
      <c r="K347" s="37"/>
      <c r="L347" s="37"/>
      <c r="M347" s="37"/>
      <c r="N347" s="37"/>
      <c r="O347" s="37"/>
      <c r="P347" s="37"/>
      <c r="Q347" s="37"/>
      <c r="X347" s="19"/>
    </row>
    <row r="348" spans="1:25" x14ac:dyDescent="0.2">
      <c r="J348" s="36"/>
      <c r="K348" s="37"/>
      <c r="L348" s="37"/>
      <c r="M348" s="37"/>
      <c r="N348" s="37"/>
      <c r="O348" s="37"/>
      <c r="P348" s="37"/>
      <c r="Q348" s="37"/>
    </row>
    <row r="349" spans="1:25" x14ac:dyDescent="0.2">
      <c r="J349" s="36"/>
      <c r="K349" s="37"/>
      <c r="L349" s="37"/>
      <c r="M349" s="37"/>
      <c r="N349" s="37"/>
      <c r="O349" s="37"/>
      <c r="P349" s="37"/>
      <c r="Q349" s="37"/>
    </row>
  </sheetData>
  <mergeCells count="86">
    <mergeCell ref="B195:I195"/>
    <mergeCell ref="B196:I196"/>
    <mergeCell ref="B275:I275"/>
    <mergeCell ref="B276:I276"/>
    <mergeCell ref="B339:I339"/>
    <mergeCell ref="B259:H259"/>
    <mergeCell ref="B260:H260"/>
    <mergeCell ref="B303:H303"/>
    <mergeCell ref="B304:H304"/>
    <mergeCell ref="B292:G292"/>
    <mergeCell ref="B291:G291"/>
    <mergeCell ref="B243:G243"/>
    <mergeCell ref="B244:G244"/>
    <mergeCell ref="B228:I228"/>
    <mergeCell ref="B227:I227"/>
    <mergeCell ref="B211:H211"/>
    <mergeCell ref="B340:I340"/>
    <mergeCell ref="B327:I327"/>
    <mergeCell ref="B328:I328"/>
    <mergeCell ref="B315:I315"/>
    <mergeCell ref="B316:I316"/>
    <mergeCell ref="B212:H212"/>
    <mergeCell ref="B98:B99"/>
    <mergeCell ref="B96:O96"/>
    <mergeCell ref="B97:O97"/>
    <mergeCell ref="I98:I106"/>
    <mergeCell ref="J143:O143"/>
    <mergeCell ref="C167:H167"/>
    <mergeCell ref="J167:O167"/>
    <mergeCell ref="C188:H188"/>
    <mergeCell ref="J188:O188"/>
    <mergeCell ref="B186:O186"/>
    <mergeCell ref="B187:O187"/>
    <mergeCell ref="I188:I192"/>
    <mergeCell ref="B188:B189"/>
    <mergeCell ref="B167:B168"/>
    <mergeCell ref="B165:O165"/>
    <mergeCell ref="I143:I150"/>
    <mergeCell ref="B143:B144"/>
    <mergeCell ref="C20:H20"/>
    <mergeCell ref="J20:O20"/>
    <mergeCell ref="I20:I32"/>
    <mergeCell ref="B20:B21"/>
    <mergeCell ref="C50:H50"/>
    <mergeCell ref="J50:O50"/>
    <mergeCell ref="C74:H74"/>
    <mergeCell ref="J74:O74"/>
    <mergeCell ref="C98:H98"/>
    <mergeCell ref="J98:O98"/>
    <mergeCell ref="C121:H121"/>
    <mergeCell ref="J121:O121"/>
    <mergeCell ref="C143:H143"/>
    <mergeCell ref="B154:E154"/>
    <mergeCell ref="B178:E178"/>
    <mergeCell ref="B179:E179"/>
    <mergeCell ref="B109:E109"/>
    <mergeCell ref="B110:E110"/>
    <mergeCell ref="B130:E130"/>
    <mergeCell ref="B131:E131"/>
    <mergeCell ref="B153:E153"/>
    <mergeCell ref="B141:O141"/>
    <mergeCell ref="B142:O142"/>
    <mergeCell ref="B119:O119"/>
    <mergeCell ref="B120:O120"/>
    <mergeCell ref="B121:B122"/>
    <mergeCell ref="I121:I127"/>
    <mergeCell ref="B166:O166"/>
    <mergeCell ref="I167:I175"/>
    <mergeCell ref="B37:E37"/>
    <mergeCell ref="B61:E61"/>
    <mergeCell ref="B62:E62"/>
    <mergeCell ref="B84:E84"/>
    <mergeCell ref="B85:E85"/>
    <mergeCell ref="B72:O72"/>
    <mergeCell ref="B73:O73"/>
    <mergeCell ref="I74:I81"/>
    <mergeCell ref="B74:B75"/>
    <mergeCell ref="B48:O48"/>
    <mergeCell ref="B49:O49"/>
    <mergeCell ref="B50:B51"/>
    <mergeCell ref="I50:I58"/>
    <mergeCell ref="B2:E2"/>
    <mergeCell ref="B3:E3"/>
    <mergeCell ref="B36:E36"/>
    <mergeCell ref="B19:O19"/>
    <mergeCell ref="B18:O18"/>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أرشيف</vt:lpstr>
      <vt:lpstr>إحصاءات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2017-03-01T15:34:54Z</dcterms:modified>
</cp:coreProperties>
</file>